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gatefaygate-my.sharepoint.com/personal/clerk_colgatefaygate_com/Documents/Documents/Parish Council Business from 2017-18 onwards/Finance/25-26/"/>
    </mc:Choice>
  </mc:AlternateContent>
  <xr:revisionPtr revIDLastSave="110" documentId="8_{91C986CF-292F-47D0-B34A-F7220EC198A5}" xr6:coauthVersionLast="47" xr6:coauthVersionMax="47" xr10:uidLastSave="{3716BBFA-56C1-4927-BC64-E2CE925292AE}"/>
  <bookViews>
    <workbookView xWindow="-110" yWindow="-110" windowWidth="19420" windowHeight="10300" xr2:uid="{B1315C03-C96B-4E2C-A751-52464A73F6F9}"/>
  </bookViews>
  <sheets>
    <sheet name="Bank Reconcile Sheet" sheetId="1" r:id="rId1"/>
    <sheet name="Sheet1" sheetId="10" r:id="rId2"/>
    <sheet name="Receipts" sheetId="2" r:id="rId3"/>
    <sheet name="Payments" sheetId="3" r:id="rId4"/>
    <sheet name="Current_Savings Acc Transfers" sheetId="9" r:id="rId5"/>
    <sheet name="Reserves 95 Act" sheetId="8" r:id="rId6"/>
    <sheet name="Reserves Instant Access Act" sheetId="6" r:id="rId7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6" l="1"/>
  <c r="F12" i="8"/>
  <c r="F13" i="6"/>
  <c r="F14" i="6" s="1"/>
  <c r="F15" i="6"/>
  <c r="F13" i="8" l="1"/>
  <c r="F14" i="8" s="1"/>
  <c r="F15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10" i="6" l="1"/>
  <c r="F10" i="8"/>
  <c r="J8" i="9"/>
  <c r="J9" i="9"/>
  <c r="N10" i="3" l="1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9" i="3"/>
  <c r="F14" i="9"/>
  <c r="E14" i="9"/>
  <c r="J13" i="9"/>
  <c r="G13" i="9"/>
  <c r="J12" i="9"/>
  <c r="G12" i="9"/>
  <c r="J11" i="9"/>
  <c r="G11" i="9"/>
  <c r="J10" i="9"/>
  <c r="G10" i="9"/>
  <c r="G14" i="9" l="1"/>
  <c r="J14" i="9"/>
  <c r="S18" i="3" l="1"/>
  <c r="V123" i="3"/>
  <c r="V122" i="3"/>
  <c r="V121" i="3"/>
  <c r="V120" i="3"/>
  <c r="V119" i="3"/>
  <c r="V118" i="3"/>
  <c r="V117" i="3"/>
  <c r="V116" i="3"/>
  <c r="V115" i="3"/>
  <c r="V114" i="3"/>
  <c r="V113" i="3"/>
  <c r="V112" i="3"/>
  <c r="V111" i="3"/>
  <c r="V110" i="3"/>
  <c r="V109" i="3"/>
  <c r="V108" i="3"/>
  <c r="V107" i="3"/>
  <c r="V106" i="3"/>
  <c r="V105" i="3"/>
  <c r="V104" i="3"/>
  <c r="V103" i="3"/>
  <c r="V102" i="3"/>
  <c r="V101" i="3"/>
  <c r="V100" i="3"/>
  <c r="V99" i="3"/>
  <c r="V98" i="3"/>
  <c r="V97" i="3"/>
  <c r="V96" i="3"/>
  <c r="V95" i="3"/>
  <c r="V94" i="3"/>
  <c r="V93" i="3"/>
  <c r="V92" i="3"/>
  <c r="V91" i="3"/>
  <c r="V90" i="3"/>
  <c r="V89" i="3"/>
  <c r="V88" i="3"/>
  <c r="V87" i="3"/>
  <c r="V86" i="3"/>
  <c r="V85" i="3"/>
  <c r="V84" i="3"/>
  <c r="V83" i="3"/>
  <c r="V82" i="3"/>
  <c r="V81" i="3"/>
  <c r="V80" i="3"/>
  <c r="V79" i="3"/>
  <c r="V78" i="3"/>
  <c r="V77" i="3"/>
  <c r="V76" i="3"/>
  <c r="V75" i="3"/>
  <c r="V74" i="3"/>
  <c r="V73" i="3"/>
  <c r="V72" i="3"/>
  <c r="V71" i="3"/>
  <c r="V70" i="3"/>
  <c r="V69" i="3"/>
  <c r="V68" i="3"/>
  <c r="V67" i="3"/>
  <c r="V66" i="3"/>
  <c r="V65" i="3"/>
  <c r="V64" i="3"/>
  <c r="V63" i="3"/>
  <c r="V62" i="3"/>
  <c r="V61" i="3"/>
  <c r="V22" i="3"/>
  <c r="V10" i="3"/>
  <c r="Q48" i="3"/>
  <c r="V57" i="3"/>
  <c r="S48" i="3"/>
  <c r="Q13" i="3"/>
  <c r="S13" i="3"/>
  <c r="J9" i="2"/>
  <c r="E37" i="8"/>
  <c r="F37" i="8" s="1"/>
  <c r="D37" i="8"/>
  <c r="F22" i="6"/>
  <c r="F23" i="6"/>
  <c r="F24" i="6"/>
  <c r="F25" i="6"/>
  <c r="F26" i="6"/>
  <c r="F27" i="6"/>
  <c r="F28" i="6"/>
  <c r="F29" i="6"/>
  <c r="F30" i="6"/>
  <c r="F31" i="6"/>
  <c r="D33" i="6"/>
  <c r="F16" i="6" l="1"/>
  <c r="F17" i="6" s="1"/>
  <c r="F18" i="6" s="1"/>
  <c r="F19" i="6" s="1"/>
  <c r="F20" i="6" s="1"/>
  <c r="F21" i="6" s="1"/>
  <c r="N21" i="1"/>
  <c r="V18" i="3"/>
  <c r="Q57" i="3"/>
  <c r="S57" i="3" s="1"/>
  <c r="V48" i="3"/>
  <c r="V13" i="3"/>
  <c r="E33" i="6"/>
  <c r="F33" i="6" s="1"/>
  <c r="Q51" i="3"/>
  <c r="N28" i="1" l="1"/>
  <c r="S51" i="3"/>
  <c r="V51" i="3"/>
  <c r="M124" i="3" l="1"/>
  <c r="L124" i="3"/>
  <c r="K124" i="3"/>
  <c r="J124" i="3"/>
  <c r="I124" i="3"/>
  <c r="H124" i="3"/>
  <c r="G124" i="3"/>
  <c r="Q123" i="3"/>
  <c r="S123" i="3"/>
  <c r="Q122" i="3"/>
  <c r="S122" i="3"/>
  <c r="Q121" i="3"/>
  <c r="S121" i="3"/>
  <c r="Q120" i="3"/>
  <c r="S120" i="3"/>
  <c r="Q119" i="3"/>
  <c r="S119" i="3"/>
  <c r="Q118" i="3"/>
  <c r="S118" i="3"/>
  <c r="Q117" i="3"/>
  <c r="S117" i="3"/>
  <c r="Q116" i="3"/>
  <c r="S116" i="3"/>
  <c r="Q115" i="3"/>
  <c r="S115" i="3"/>
  <c r="Q114" i="3"/>
  <c r="S114" i="3"/>
  <c r="Q113" i="3"/>
  <c r="S113" i="3"/>
  <c r="Q112" i="3"/>
  <c r="S112" i="3"/>
  <c r="Q111" i="3"/>
  <c r="S111" i="3"/>
  <c r="Q110" i="3"/>
  <c r="S110" i="3"/>
  <c r="Q109" i="3"/>
  <c r="S109" i="3"/>
  <c r="Q108" i="3"/>
  <c r="S108" i="3"/>
  <c r="Q107" i="3"/>
  <c r="S107" i="3"/>
  <c r="Q106" i="3"/>
  <c r="S106" i="3"/>
  <c r="Q105" i="3"/>
  <c r="S105" i="3"/>
  <c r="Q104" i="3"/>
  <c r="S104" i="3"/>
  <c r="Q103" i="3"/>
  <c r="S103" i="3"/>
  <c r="Q102" i="3"/>
  <c r="S102" i="3"/>
  <c r="Q101" i="3"/>
  <c r="S101" i="3"/>
  <c r="Q100" i="3"/>
  <c r="S100" i="3"/>
  <c r="Q99" i="3"/>
  <c r="S99" i="3"/>
  <c r="Q98" i="3"/>
  <c r="S98" i="3"/>
  <c r="Q97" i="3"/>
  <c r="S97" i="3"/>
  <c r="Q96" i="3"/>
  <c r="S96" i="3"/>
  <c r="Q95" i="3"/>
  <c r="S95" i="3"/>
  <c r="Q94" i="3"/>
  <c r="S94" i="3"/>
  <c r="Q93" i="3"/>
  <c r="S93" i="3"/>
  <c r="Q92" i="3"/>
  <c r="S92" i="3"/>
  <c r="Q91" i="3"/>
  <c r="S91" i="3"/>
  <c r="Q90" i="3"/>
  <c r="S90" i="3"/>
  <c r="Q89" i="3"/>
  <c r="S89" i="3"/>
  <c r="Q88" i="3"/>
  <c r="S88" i="3"/>
  <c r="Q87" i="3"/>
  <c r="S87" i="3"/>
  <c r="Q86" i="3"/>
  <c r="S86" i="3"/>
  <c r="Q85" i="3"/>
  <c r="S85" i="3"/>
  <c r="Q84" i="3"/>
  <c r="S84" i="3"/>
  <c r="Q83" i="3"/>
  <c r="S83" i="3"/>
  <c r="Q82" i="3"/>
  <c r="S82" i="3"/>
  <c r="Q81" i="3"/>
  <c r="S81" i="3"/>
  <c r="Q80" i="3"/>
  <c r="S80" i="3"/>
  <c r="Q79" i="3"/>
  <c r="S79" i="3"/>
  <c r="Q78" i="3"/>
  <c r="Q77" i="3"/>
  <c r="S77" i="3"/>
  <c r="Q76" i="3"/>
  <c r="S76" i="3"/>
  <c r="Q75" i="3"/>
  <c r="S75" i="3"/>
  <c r="Q74" i="3"/>
  <c r="Q73" i="3"/>
  <c r="Q72" i="3"/>
  <c r="S72" i="3"/>
  <c r="Q71" i="3"/>
  <c r="S71" i="3"/>
  <c r="Q70" i="3"/>
  <c r="Q69" i="3"/>
  <c r="Q67" i="3"/>
  <c r="S67" i="3"/>
  <c r="Q66" i="3"/>
  <c r="S66" i="3"/>
  <c r="Q65" i="3"/>
  <c r="Q64" i="3"/>
  <c r="Q62" i="3"/>
  <c r="Q58" i="3"/>
  <c r="V56" i="3"/>
  <c r="V55" i="3"/>
  <c r="V52" i="3"/>
  <c r="V50" i="3"/>
  <c r="Q47" i="3"/>
  <c r="V47" i="3"/>
  <c r="Q44" i="3"/>
  <c r="Q41" i="3"/>
  <c r="V39" i="3"/>
  <c r="V38" i="3"/>
  <c r="V36" i="3"/>
  <c r="V35" i="3"/>
  <c r="V34" i="3"/>
  <c r="V33" i="3"/>
  <c r="Q32" i="3"/>
  <c r="V32" i="3"/>
  <c r="Q31" i="3"/>
  <c r="V31" i="3"/>
  <c r="V30" i="3"/>
  <c r="V29" i="3"/>
  <c r="V28" i="3"/>
  <c r="V27" i="3"/>
  <c r="Q26" i="3"/>
  <c r="V26" i="3"/>
  <c r="Q25" i="3"/>
  <c r="V25" i="3"/>
  <c r="V24" i="3"/>
  <c r="V23" i="3"/>
  <c r="V21" i="3"/>
  <c r="V20" i="3"/>
  <c r="V19" i="3"/>
  <c r="V17" i="3"/>
  <c r="Q15" i="3"/>
  <c r="V15" i="3"/>
  <c r="V14" i="3"/>
  <c r="Q12" i="3"/>
  <c r="V12" i="3"/>
  <c r="V11" i="3"/>
  <c r="Q10" i="3"/>
  <c r="Q9" i="3"/>
  <c r="V9" i="3"/>
  <c r="I39" i="2"/>
  <c r="H39" i="2"/>
  <c r="G39" i="2"/>
  <c r="F39" i="2"/>
  <c r="E39" i="2"/>
  <c r="M38" i="2"/>
  <c r="J38" i="2"/>
  <c r="M37" i="2"/>
  <c r="J37" i="2"/>
  <c r="M36" i="2"/>
  <c r="J36" i="2"/>
  <c r="M35" i="2"/>
  <c r="J35" i="2"/>
  <c r="M34" i="2"/>
  <c r="J34" i="2"/>
  <c r="M33" i="2"/>
  <c r="J33" i="2"/>
  <c r="M32" i="2"/>
  <c r="J32" i="2"/>
  <c r="M31" i="2"/>
  <c r="J31" i="2"/>
  <c r="M30" i="2"/>
  <c r="J30" i="2"/>
  <c r="M29" i="2"/>
  <c r="J29" i="2"/>
  <c r="M28" i="2"/>
  <c r="J28" i="2"/>
  <c r="M27" i="2"/>
  <c r="J27" i="2"/>
  <c r="M26" i="2"/>
  <c r="J26" i="2"/>
  <c r="M25" i="2"/>
  <c r="J25" i="2"/>
  <c r="M24" i="2"/>
  <c r="J24" i="2"/>
  <c r="M23" i="2"/>
  <c r="J23" i="2"/>
  <c r="M22" i="2"/>
  <c r="J22" i="2"/>
  <c r="M21" i="2"/>
  <c r="J21" i="2"/>
  <c r="M20" i="2"/>
  <c r="J20" i="2"/>
  <c r="M19" i="2"/>
  <c r="J19" i="2"/>
  <c r="M18" i="2"/>
  <c r="J18" i="2"/>
  <c r="M17" i="2"/>
  <c r="J17" i="2"/>
  <c r="M16" i="2"/>
  <c r="J16" i="2"/>
  <c r="J15" i="2"/>
  <c r="M15" i="2" s="1"/>
  <c r="J14" i="2"/>
  <c r="M14" i="2" s="1"/>
  <c r="J13" i="2"/>
  <c r="M13" i="2" s="1"/>
  <c r="J12" i="2"/>
  <c r="M12" i="2" s="1"/>
  <c r="J11" i="2"/>
  <c r="M11" i="2" s="1"/>
  <c r="J10" i="2"/>
  <c r="M10" i="2" s="1"/>
  <c r="M9" i="2"/>
  <c r="Q50" i="3" l="1"/>
  <c r="Q53" i="3"/>
  <c r="V53" i="3"/>
  <c r="Q49" i="3"/>
  <c r="V49" i="3"/>
  <c r="Q59" i="3"/>
  <c r="V59" i="3"/>
  <c r="Q60" i="3"/>
  <c r="V60" i="3"/>
  <c r="Q54" i="3"/>
  <c r="V54" i="3"/>
  <c r="S41" i="3"/>
  <c r="V41" i="3"/>
  <c r="Q56" i="3"/>
  <c r="S56" i="3" s="1"/>
  <c r="S58" i="3"/>
  <c r="V58" i="3"/>
  <c r="Q45" i="3"/>
  <c r="V45" i="3"/>
  <c r="Q40" i="3"/>
  <c r="V40" i="3"/>
  <c r="Q37" i="3"/>
  <c r="V37" i="3"/>
  <c r="Q46" i="3"/>
  <c r="V46" i="3"/>
  <c r="Q42" i="3"/>
  <c r="V42" i="3"/>
  <c r="S44" i="3"/>
  <c r="V44" i="3"/>
  <c r="Q43" i="3"/>
  <c r="V43" i="3"/>
  <c r="Q14" i="3"/>
  <c r="S14" i="3" s="1"/>
  <c r="Q16" i="3"/>
  <c r="S16" i="3" s="1"/>
  <c r="V16" i="3"/>
  <c r="Q33" i="3"/>
  <c r="S33" i="3" s="1"/>
  <c r="Q27" i="3"/>
  <c r="S27" i="3" s="1"/>
  <c r="Q55" i="3"/>
  <c r="S55" i="3" s="1"/>
  <c r="Q63" i="3"/>
  <c r="S63" i="3" s="1"/>
  <c r="Q11" i="3"/>
  <c r="S11" i="3" s="1"/>
  <c r="S70" i="3"/>
  <c r="S65" i="3"/>
  <c r="S60" i="3"/>
  <c r="S50" i="3"/>
  <c r="S49" i="3"/>
  <c r="S47" i="3"/>
  <c r="S40" i="3"/>
  <c r="Q23" i="3"/>
  <c r="S23" i="3" s="1"/>
  <c r="Q35" i="3"/>
  <c r="S35" i="3" s="1"/>
  <c r="Q61" i="3"/>
  <c r="S59" i="3"/>
  <c r="Q68" i="3"/>
  <c r="S78" i="3"/>
  <c r="S74" i="3"/>
  <c r="S73" i="3"/>
  <c r="S69" i="3"/>
  <c r="S64" i="3"/>
  <c r="S68" i="3"/>
  <c r="S62" i="3"/>
  <c r="S61" i="3"/>
  <c r="S54" i="3"/>
  <c r="S53" i="3"/>
  <c r="S42" i="3"/>
  <c r="S45" i="3"/>
  <c r="S43" i="3"/>
  <c r="S37" i="3"/>
  <c r="Q19" i="3"/>
  <c r="S19" i="3" s="1"/>
  <c r="Q22" i="3"/>
  <c r="S22" i="3" s="1"/>
  <c r="Q18" i="3"/>
  <c r="Q30" i="3"/>
  <c r="M39" i="2"/>
  <c r="G13" i="1" s="1"/>
  <c r="J39" i="2"/>
  <c r="F13" i="1" s="1"/>
  <c r="S9" i="3"/>
  <c r="S10" i="3"/>
  <c r="S12" i="3"/>
  <c r="S15" i="3"/>
  <c r="S17" i="3"/>
  <c r="S25" i="3"/>
  <c r="S26" i="3"/>
  <c r="S30" i="3"/>
  <c r="S31" i="3"/>
  <c r="S32" i="3"/>
  <c r="N124" i="3"/>
  <c r="C13" i="1" s="1"/>
  <c r="Q52" i="3"/>
  <c r="S52" i="3" s="1"/>
  <c r="Q20" i="3"/>
  <c r="S20" i="3" s="1"/>
  <c r="Q21" i="3"/>
  <c r="S21" i="3" s="1"/>
  <c r="Q24" i="3"/>
  <c r="S24" i="3" s="1"/>
  <c r="Q28" i="3"/>
  <c r="S28" i="3" s="1"/>
  <c r="Q29" i="3"/>
  <c r="S29" i="3" s="1"/>
  <c r="Q34" i="3"/>
  <c r="S34" i="3" s="1"/>
  <c r="Q36" i="3"/>
  <c r="S36" i="3" s="1"/>
  <c r="Q38" i="3"/>
  <c r="S38" i="3" s="1"/>
  <c r="Q39" i="3"/>
  <c r="S39" i="3" s="1"/>
  <c r="S46" i="3"/>
  <c r="V124" i="3" l="1"/>
  <c r="D13" i="1" s="1"/>
  <c r="N13" i="1" s="1"/>
  <c r="S124" i="3"/>
  <c r="Q124" i="3"/>
  <c r="N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</author>
  </authors>
  <commentList>
    <comment ref="Q9" authorId="0" shapeId="0" xr:uid="{B6CFD6F7-5B1B-40DD-9895-655F170E6FD7}">
      <text>
        <r>
          <rPr>
            <b/>
            <sz val="9"/>
            <color indexed="81"/>
            <rFont val="Tahoma"/>
            <family val="2"/>
          </rPr>
          <t>Stephen:</t>
        </r>
        <r>
          <rPr>
            <sz val="9"/>
            <color indexed="81"/>
            <rFont val="Tahoma"/>
            <family val="2"/>
          </rPr>
          <t xml:space="preserve">
Stephen:
This sheet is for viewing only.  All entries are made on the other sheets.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Davies</author>
  </authors>
  <commentList>
    <comment ref="N2" authorId="0" shapeId="0" xr:uid="{867CE585-2B50-421A-9778-A41A3548D730}">
      <text>
        <r>
          <rPr>
            <b/>
            <sz val="9"/>
            <color indexed="81"/>
            <rFont val="Tahoma"/>
            <family val="2"/>
          </rPr>
          <t>Stephen Davies:</t>
        </r>
        <r>
          <rPr>
            <sz val="9"/>
            <color indexed="81"/>
            <rFont val="Tahoma"/>
            <family val="2"/>
          </rPr>
          <t xml:space="preserve">
Entries can only be made in columns coloured yellow.</t>
        </r>
      </text>
    </comment>
    <comment ref="L5" authorId="0" shapeId="0" xr:uid="{5425187E-B198-45C3-96B9-FB1ED9BBF4DE}">
      <text>
        <r>
          <rPr>
            <b/>
            <sz val="9"/>
            <color indexed="81"/>
            <rFont val="Tahoma"/>
            <family val="2"/>
          </rPr>
          <t>Stephen Davies:</t>
        </r>
        <r>
          <rPr>
            <sz val="9"/>
            <color indexed="81"/>
            <rFont val="Tahoma"/>
            <family val="2"/>
          </rPr>
          <t xml:space="preserve">
Enter either a "C" or an "A" for whether receipt has been cleared by bank yet.  If an "A" is entered then the receipt amount is not included in running total at bottom of column.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Davies</author>
  </authors>
  <commentList>
    <comment ref="W2" authorId="0" shapeId="0" xr:uid="{D4DA5BC0-19BB-44F1-8B9E-90066738C6D3}">
      <text>
        <r>
          <rPr>
            <b/>
            <sz val="9"/>
            <color indexed="81"/>
            <rFont val="Tahoma"/>
            <family val="2"/>
          </rPr>
          <t>Stephen Davies:</t>
        </r>
        <r>
          <rPr>
            <sz val="9"/>
            <color indexed="81"/>
            <rFont val="Tahoma"/>
            <family val="2"/>
          </rPr>
          <t xml:space="preserve">
Entries can only be made in columns coloured yellow.</t>
        </r>
      </text>
    </comment>
    <comment ref="P5" authorId="0" shapeId="0" xr:uid="{C07F39B9-FC43-45C6-A6E9-18F2BC97FF45}">
      <text>
        <r>
          <rPr>
            <b/>
            <sz val="9"/>
            <color indexed="81"/>
            <rFont val="Tahoma"/>
            <family val="2"/>
          </rPr>
          <t>Stephen Davies:</t>
        </r>
        <r>
          <rPr>
            <sz val="9"/>
            <color indexed="81"/>
            <rFont val="Tahoma"/>
            <family val="2"/>
          </rPr>
          <t xml:space="preserve">
Enter a "Y" if VAT is included.  The Vat amount will then calculate automatically.</t>
        </r>
      </text>
    </comment>
    <comment ref="U5" authorId="0" shapeId="0" xr:uid="{BC00E3F5-0C2B-481A-8593-E2FBF633E492}">
      <text>
        <r>
          <rPr>
            <b/>
            <sz val="9"/>
            <color indexed="81"/>
            <rFont val="Tahoma"/>
            <family val="2"/>
          </rPr>
          <t>Stephen Davies:</t>
        </r>
        <r>
          <rPr>
            <sz val="9"/>
            <color indexed="81"/>
            <rFont val="Tahoma"/>
            <family val="2"/>
          </rPr>
          <t xml:space="preserve">
Enter either an "I" or an "C" for whether receipt has been incurred yet or only committed.  If a "C" is entered then the receipt amount is not included in running total at bottom of column.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</author>
    <author>Stephen Davies</author>
  </authors>
  <commentList>
    <comment ref="G4" authorId="0" shapeId="0" xr:uid="{1B9A58DC-6A59-4B57-9776-2354AA8C4CA7}">
      <text>
        <r>
          <rPr>
            <b/>
            <sz val="9"/>
            <color indexed="81"/>
            <rFont val="Tahoma"/>
            <charset val="1"/>
          </rPr>
          <t>Stephen:</t>
        </r>
        <r>
          <rPr>
            <sz val="9"/>
            <color indexed="81"/>
            <rFont val="Tahoma"/>
            <charset val="1"/>
          </rPr>
          <t xml:space="preserve">
Transfers to either of the Savings Accounts are entered as a negative number.  Transfers from either of the Savings Accounts are entered as a positive number.</t>
        </r>
      </text>
    </comment>
    <comment ref="I4" authorId="1" shapeId="0" xr:uid="{CDEA55AC-A807-4CF3-9AAA-AEB04B9BCA36}">
      <text>
        <r>
          <rPr>
            <b/>
            <sz val="9"/>
            <color indexed="81"/>
            <rFont val="Tahoma"/>
            <family val="2"/>
          </rPr>
          <t>Stephen Davies:</t>
        </r>
        <r>
          <rPr>
            <sz val="9"/>
            <color indexed="81"/>
            <rFont val="Tahoma"/>
            <family val="2"/>
          </rPr>
          <t xml:space="preserve">
Enter either a "C" or an "A" for whether receipt has been cleared by bank yet.  If an "A" is entered then the receipt amount is not included in running total at bottom of column.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</author>
  </authors>
  <commentList>
    <comment ref="C13" authorId="0" shapeId="0" xr:uid="{A86865EA-BCAF-44D0-B388-23FC3B05C0A6}">
      <text>
        <r>
          <rPr>
            <b/>
            <sz val="9"/>
            <color indexed="81"/>
            <rFont val="Tahoma"/>
            <family val="2"/>
          </rPr>
          <t>Stephen:</t>
        </r>
        <r>
          <rPr>
            <sz val="9"/>
            <color indexed="81"/>
            <rFont val="Tahoma"/>
            <family val="2"/>
          </rPr>
          <t xml:space="preserve">
Start transactions on this row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</author>
  </authors>
  <commentList>
    <comment ref="C13" authorId="0" shapeId="0" xr:uid="{5EE79140-93F1-4452-BEA5-B08B3FD88934}">
      <text>
        <r>
          <rPr>
            <b/>
            <sz val="9"/>
            <color indexed="81"/>
            <rFont val="Tahoma"/>
            <family val="2"/>
          </rPr>
          <t>Stephen:</t>
        </r>
        <r>
          <rPr>
            <sz val="9"/>
            <color indexed="81"/>
            <rFont val="Tahoma"/>
            <family val="2"/>
          </rPr>
          <t xml:space="preserve">
Start transactions on this row</t>
        </r>
      </text>
    </comment>
    <comment ref="E13" authorId="0" shapeId="0" xr:uid="{860D0548-41E6-45A7-B8E4-039C5C2B2028}">
      <text>
        <r>
          <rPr>
            <b/>
            <sz val="9"/>
            <color indexed="81"/>
            <rFont val="Tahoma"/>
            <charset val="1"/>
          </rPr>
          <t>Stephen:</t>
        </r>
        <r>
          <rPr>
            <sz val="9"/>
            <color indexed="81"/>
            <rFont val="Tahoma"/>
            <charset val="1"/>
          </rPr>
          <t xml:space="preserve">
You need to enter the interest received on 30 March in this cell.  I don’t know how much this was</t>
        </r>
      </text>
    </comment>
  </commentList>
</comments>
</file>

<file path=xl/sharedStrings.xml><?xml version="1.0" encoding="utf-8"?>
<sst xmlns="http://schemas.openxmlformats.org/spreadsheetml/2006/main" count="245" uniqueCount="116">
  <si>
    <t>Payments</t>
  </si>
  <si>
    <t>Receipts</t>
  </si>
  <si>
    <t>Incurred &amp; Committed</t>
  </si>
  <si>
    <t>Incurred</t>
  </si>
  <si>
    <t>Cleared &amp; Awaited</t>
  </si>
  <si>
    <t>Cleared</t>
  </si>
  <si>
    <t>Brought Forward From Prior Year</t>
  </si>
  <si>
    <t>Date</t>
  </si>
  <si>
    <t>From Whom Received</t>
  </si>
  <si>
    <t>Particulars of Receipt</t>
  </si>
  <si>
    <t>Precept</t>
  </si>
  <si>
    <t>Grants</t>
  </si>
  <si>
    <t>VAT Refund</t>
  </si>
  <si>
    <t>Interest</t>
  </si>
  <si>
    <t>Misc</t>
  </si>
  <si>
    <t>Total Gross Receipts</t>
  </si>
  <si>
    <t>Cleared/ Awaited</t>
  </si>
  <si>
    <t>Total Cleared Receipts</t>
  </si>
  <si>
    <t>TOTAL</t>
  </si>
  <si>
    <t>Min Book Ref</t>
  </si>
  <si>
    <t>Cheque No.</t>
  </si>
  <si>
    <t>Payee</t>
  </si>
  <si>
    <t>Particulars of Payment</t>
  </si>
  <si>
    <t>Office/ Admin</t>
  </si>
  <si>
    <t>Subscriptions/ Memberships</t>
  </si>
  <si>
    <t>Lighting/ Misc</t>
  </si>
  <si>
    <t>Total Gross Payments</t>
  </si>
  <si>
    <t>VAT Reqd</t>
  </si>
  <si>
    <t>VAT Amount</t>
  </si>
  <si>
    <t>Total Net Payments</t>
  </si>
  <si>
    <t>Incurred/ Committed</t>
  </si>
  <si>
    <t>Total Incurred Gross Payments</t>
  </si>
  <si>
    <t>.</t>
  </si>
  <si>
    <t xml:space="preserve"> Salary- inc pen, NI</t>
  </si>
  <si>
    <t>Insurance/Audits /training</t>
  </si>
  <si>
    <t>yr end</t>
  </si>
  <si>
    <t>Employee Expenses</t>
  </si>
  <si>
    <t>24/25</t>
  </si>
  <si>
    <t>Balance Brought Forward from Prior Year =</t>
  </si>
  <si>
    <t>Transfers</t>
  </si>
  <si>
    <t>In/Out</t>
  </si>
  <si>
    <t>From/To Transferred</t>
  </si>
  <si>
    <t>Running Balance</t>
  </si>
  <si>
    <t>Current Account Bank Reconciliation</t>
  </si>
  <si>
    <t>Current Account</t>
  </si>
  <si>
    <t>95Day Savings Account</t>
  </si>
  <si>
    <t>Instant Access Savings Account</t>
  </si>
  <si>
    <t>Total Balance Across All Accounts</t>
  </si>
  <si>
    <t>Reserves Instant Access Saving Account</t>
  </si>
  <si>
    <t>Reserves 95 Day Saving Account</t>
  </si>
  <si>
    <t>WSALC</t>
  </si>
  <si>
    <t>c</t>
  </si>
  <si>
    <t>Colgate Parish Council Payments 24/25</t>
  </si>
  <si>
    <t>i</t>
  </si>
  <si>
    <t xml:space="preserve">                                                                     </t>
  </si>
  <si>
    <t>end Q1</t>
  </si>
  <si>
    <t>start Q2</t>
  </si>
  <si>
    <t>#</t>
  </si>
  <si>
    <t>end q2</t>
  </si>
  <si>
    <t>srat q3</t>
  </si>
  <si>
    <t>office/travel/</t>
  </si>
  <si>
    <t>end q3</t>
  </si>
  <si>
    <t>startq4</t>
  </si>
  <si>
    <t>Colgate Parish Council Receipts 24/25</t>
  </si>
  <si>
    <t>Transferred to Current Account</t>
  </si>
  <si>
    <t>From/To 95Day Acc</t>
  </si>
  <si>
    <t>From/To Instant Access Acc</t>
  </si>
  <si>
    <t>Total Gross Transfers</t>
  </si>
  <si>
    <t>Total Cleared Transfers</t>
  </si>
  <si>
    <t>WSCC March</t>
  </si>
  <si>
    <t>14/4.5</t>
  </si>
  <si>
    <t>online</t>
  </si>
  <si>
    <t>WSCC</t>
  </si>
  <si>
    <t>subs</t>
  </si>
  <si>
    <t>adm</t>
  </si>
  <si>
    <t>y</t>
  </si>
  <si>
    <t>Mulberry LA</t>
  </si>
  <si>
    <t>int audit</t>
  </si>
  <si>
    <t xml:space="preserve">grant </t>
  </si>
  <si>
    <t>Elan city</t>
  </si>
  <si>
    <t>warranty</t>
  </si>
  <si>
    <t>Ranger wildlife</t>
  </si>
  <si>
    <t>HDC</t>
  </si>
  <si>
    <t>precept</t>
  </si>
  <si>
    <t>cleansing grant</t>
  </si>
  <si>
    <t>Colgate Parish Council Current Account/Savings Accounts Transfers 25/26</t>
  </si>
  <si>
    <t>Colgate Parish Council Bank Accounts Reconciliation Summary 2025-26</t>
  </si>
  <si>
    <t>salaryMarch</t>
  </si>
  <si>
    <t>Salary April</t>
  </si>
  <si>
    <t xml:space="preserve">Insurance </t>
  </si>
  <si>
    <t>Zurich</t>
  </si>
  <si>
    <t>Colgate Reserves 95 Day Savings Account 2025/26</t>
  </si>
  <si>
    <t>Colgate Reserves Instant Access Savings Account 2025/26</t>
  </si>
  <si>
    <t>Monthly Interest - March</t>
  </si>
  <si>
    <t>Monthly Interest - April</t>
  </si>
  <si>
    <t>Year Starting Balance</t>
  </si>
  <si>
    <t>12/5.5</t>
  </si>
  <si>
    <t>st saviours</t>
  </si>
  <si>
    <t>faygate vh</t>
  </si>
  <si>
    <t>AIRS</t>
  </si>
  <si>
    <t>Colgate VH</t>
  </si>
  <si>
    <t>GACC</t>
  </si>
  <si>
    <t>newsletter</t>
  </si>
  <si>
    <t>4sight</t>
  </si>
  <si>
    <t>Air Amublance</t>
  </si>
  <si>
    <t>9/6.5</t>
  </si>
  <si>
    <t>Netcom it</t>
  </si>
  <si>
    <t>support</t>
  </si>
  <si>
    <t>Monthly interest -May</t>
  </si>
  <si>
    <t>Monthly interest-may</t>
  </si>
  <si>
    <t>May salary</t>
  </si>
  <si>
    <t xml:space="preserve">WSCC </t>
  </si>
  <si>
    <t>lighting</t>
  </si>
  <si>
    <t xml:space="preserve">Monthly interest - June </t>
  </si>
  <si>
    <t xml:space="preserve">Monthly Interest - June </t>
  </si>
  <si>
    <t>June Salary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</si>
</sst>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[$-409]d/mmm/yy;@"/>
    <numFmt numFmtId="166" formatCode="&quot;£&quot;* #,##0.00;[Red]\-&quot;£&quot;*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7E7FF"/>
        <bgColor indexed="64"/>
      </patternFill>
    </fill>
    <fill>
      <patternFill patternType="solid">
        <fgColor rgb="FFFF8F8F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9">
    <xf numFmtId="0" fontId="0" fillId="0" borderId="0" xfId="0"/>
    <xf numFmtId="0" fontId="0" fillId="3" borderId="5" xfId="0" applyFill="1" applyBorder="1"/>
    <xf numFmtId="0" fontId="6" fillId="0" borderId="0" xfId="0" applyFont="1"/>
    <xf numFmtId="0" fontId="0" fillId="0" borderId="0" xfId="0" applyProtection="1">
      <protection locked="0"/>
    </xf>
    <xf numFmtId="0" fontId="2" fillId="0" borderId="0" xfId="0" applyFont="1" applyAlignment="1">
      <alignment horizontal="center" vertical="center" wrapText="1"/>
    </xf>
    <xf numFmtId="0" fontId="0" fillId="5" borderId="16" xfId="0" applyFill="1" applyBorder="1" applyProtection="1">
      <protection locked="0"/>
    </xf>
    <xf numFmtId="0" fontId="0" fillId="3" borderId="3" xfId="0" applyFill="1" applyBorder="1"/>
    <xf numFmtId="0" fontId="0" fillId="5" borderId="9" xfId="0" applyFill="1" applyBorder="1" applyProtection="1">
      <protection locked="0"/>
    </xf>
    <xf numFmtId="164" fontId="0" fillId="3" borderId="4" xfId="0" applyNumberFormat="1" applyFill="1" applyBorder="1"/>
    <xf numFmtId="14" fontId="0" fillId="5" borderId="16" xfId="0" applyNumberFormat="1" applyFill="1" applyBorder="1" applyProtection="1">
      <protection locked="0"/>
    </xf>
    <xf numFmtId="0" fontId="0" fillId="5" borderId="17" xfId="0" applyFill="1" applyBorder="1" applyAlignment="1" applyProtection="1">
      <alignment horizontal="center"/>
      <protection locked="0"/>
    </xf>
    <xf numFmtId="164" fontId="0" fillId="3" borderId="15" xfId="0" applyNumberFormat="1" applyFill="1" applyBorder="1"/>
    <xf numFmtId="164" fontId="0" fillId="5" borderId="16" xfId="0" applyNumberFormat="1" applyFill="1" applyBorder="1" applyProtection="1">
      <protection locked="0"/>
    </xf>
    <xf numFmtId="164" fontId="0" fillId="3" borderId="5" xfId="0" applyNumberFormat="1" applyFill="1" applyBorder="1"/>
    <xf numFmtId="164" fontId="0" fillId="3" borderId="15" xfId="0" applyNumberFormat="1" applyFill="1" applyBorder="1" applyAlignment="1">
      <alignment horizontal="center"/>
    </xf>
    <xf numFmtId="165" fontId="0" fillId="5" borderId="16" xfId="0" applyNumberFormat="1" applyFill="1" applyBorder="1" applyProtection="1">
      <protection locked="0"/>
    </xf>
    <xf numFmtId="0" fontId="0" fillId="5" borderId="18" xfId="0" applyFill="1" applyBorder="1" applyProtection="1">
      <protection locked="0"/>
    </xf>
    <xf numFmtId="0" fontId="0" fillId="5" borderId="19" xfId="0" applyFill="1" applyBorder="1" applyProtection="1">
      <protection locked="0"/>
    </xf>
    <xf numFmtId="164" fontId="0" fillId="3" borderId="20" xfId="0" applyNumberFormat="1" applyFill="1" applyBorder="1"/>
    <xf numFmtId="0" fontId="2" fillId="0" borderId="0" xfId="0" applyFont="1" applyAlignment="1">
      <alignment horizontal="right"/>
    </xf>
    <xf numFmtId="164" fontId="2" fillId="0" borderId="21" xfId="0" applyNumberFormat="1" applyFont="1" applyBorder="1"/>
    <xf numFmtId="164" fontId="2" fillId="0" borderId="5" xfId="0" applyNumberFormat="1" applyFont="1" applyBorder="1"/>
    <xf numFmtId="0" fontId="2" fillId="0" borderId="0" xfId="0" applyFont="1"/>
    <xf numFmtId="0" fontId="2" fillId="0" borderId="22" xfId="0" applyFont="1" applyBorder="1"/>
    <xf numFmtId="164" fontId="2" fillId="0" borderId="23" xfId="0" applyNumberFormat="1" applyFont="1" applyBorder="1"/>
    <xf numFmtId="0" fontId="3" fillId="0" borderId="0" xfId="0" applyFont="1" applyProtection="1">
      <protection locked="0"/>
    </xf>
    <xf numFmtId="0" fontId="2" fillId="5" borderId="16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164" fontId="0" fillId="2" borderId="15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5" borderId="12" xfId="0" applyFill="1" applyBorder="1" applyAlignment="1" applyProtection="1">
      <alignment horizontal="center"/>
      <protection locked="0"/>
    </xf>
    <xf numFmtId="164" fontId="0" fillId="2" borderId="29" xfId="0" applyNumberFormat="1" applyFill="1" applyBorder="1" applyAlignment="1">
      <alignment horizontal="center"/>
    </xf>
    <xf numFmtId="0" fontId="2" fillId="0" borderId="21" xfId="0" applyFont="1" applyBorder="1"/>
    <xf numFmtId="164" fontId="2" fillId="0" borderId="15" xfId="0" applyNumberFormat="1" applyFont="1" applyBorder="1"/>
    <xf numFmtId="164" fontId="2" fillId="0" borderId="0" xfId="0" applyNumberFormat="1" applyFont="1"/>
    <xf numFmtId="0" fontId="7" fillId="0" borderId="0" xfId="0" applyFont="1"/>
    <xf numFmtId="17" fontId="7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4" borderId="6" xfId="0" applyFont="1" applyFill="1" applyBorder="1"/>
    <xf numFmtId="0" fontId="8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vertical="center"/>
    </xf>
    <xf numFmtId="0" fontId="7" fillId="4" borderId="3" xfId="0" applyFont="1" applyFill="1" applyBorder="1"/>
    <xf numFmtId="0" fontId="8" fillId="2" borderId="5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vertical="center"/>
    </xf>
    <xf numFmtId="164" fontId="8" fillId="4" borderId="5" xfId="1" applyNumberFormat="1" applyFont="1" applyFill="1" applyBorder="1"/>
    <xf numFmtId="0" fontId="7" fillId="2" borderId="5" xfId="0" applyFont="1" applyFill="1" applyBorder="1"/>
    <xf numFmtId="0" fontId="7" fillId="3" borderId="5" xfId="0" applyFont="1" applyFill="1" applyBorder="1"/>
    <xf numFmtId="0" fontId="7" fillId="4" borderId="5" xfId="0" applyFont="1" applyFill="1" applyBorder="1"/>
    <xf numFmtId="164" fontId="8" fillId="2" borderId="5" xfId="1" applyNumberFormat="1" applyFont="1" applyFill="1" applyBorder="1"/>
    <xf numFmtId="164" fontId="8" fillId="0" borderId="0" xfId="1" applyNumberFormat="1" applyFont="1"/>
    <xf numFmtId="164" fontId="8" fillId="3" borderId="5" xfId="1" applyNumberFormat="1" applyFont="1" applyFill="1" applyBorder="1"/>
    <xf numFmtId="0" fontId="7" fillId="2" borderId="6" xfId="0" applyFont="1" applyFill="1" applyBorder="1"/>
    <xf numFmtId="0" fontId="7" fillId="3" borderId="6" xfId="0" applyFont="1" applyFill="1" applyBorder="1"/>
    <xf numFmtId="0" fontId="9" fillId="0" borderId="0" xfId="0" applyFont="1" applyProtection="1">
      <protection locked="0"/>
    </xf>
    <xf numFmtId="0" fontId="9" fillId="5" borderId="16" xfId="0" applyFont="1" applyFill="1" applyBorder="1" applyProtection="1">
      <protection locked="0"/>
    </xf>
    <xf numFmtId="0" fontId="9" fillId="5" borderId="0" xfId="0" applyFont="1" applyFill="1" applyProtection="1">
      <protection locked="0"/>
    </xf>
    <xf numFmtId="164" fontId="9" fillId="2" borderId="5" xfId="0" applyNumberFormat="1" applyFont="1" applyFill="1" applyBorder="1"/>
    <xf numFmtId="164" fontId="9" fillId="5" borderId="16" xfId="0" applyNumberFormat="1" applyFont="1" applyFill="1" applyBorder="1" applyProtection="1">
      <protection locked="0"/>
    </xf>
    <xf numFmtId="164" fontId="9" fillId="5" borderId="0" xfId="0" applyNumberFormat="1" applyFont="1" applyFill="1" applyProtection="1">
      <protection locked="0"/>
    </xf>
    <xf numFmtId="0" fontId="9" fillId="5" borderId="27" xfId="0" applyFont="1" applyFill="1" applyBorder="1" applyProtection="1">
      <protection locked="0"/>
    </xf>
    <xf numFmtId="0" fontId="9" fillId="5" borderId="18" xfId="0" applyFont="1" applyFill="1" applyBorder="1" applyProtection="1">
      <protection locked="0"/>
    </xf>
    <xf numFmtId="0" fontId="9" fillId="5" borderId="19" xfId="0" applyFont="1" applyFill="1" applyBorder="1" applyProtection="1">
      <protection locked="0"/>
    </xf>
    <xf numFmtId="0" fontId="9" fillId="5" borderId="28" xfId="0" applyFont="1" applyFill="1" applyBorder="1" applyProtection="1">
      <protection locked="0"/>
    </xf>
    <xf numFmtId="0" fontId="11" fillId="0" borderId="0" xfId="0" applyFont="1" applyAlignment="1" applyProtection="1">
      <alignment horizontal="right"/>
      <protection locked="0"/>
    </xf>
    <xf numFmtId="164" fontId="11" fillId="0" borderId="21" xfId="0" applyNumberFormat="1" applyFont="1" applyBorder="1"/>
    <xf numFmtId="164" fontId="11" fillId="0" borderId="31" xfId="0" applyNumberFormat="1" applyFont="1" applyBorder="1"/>
    <xf numFmtId="164" fontId="11" fillId="0" borderId="5" xfId="0" applyNumberFormat="1" applyFont="1" applyBorder="1"/>
    <xf numFmtId="164" fontId="9" fillId="2" borderId="5" xfId="0" applyNumberFormat="1" applyFont="1" applyFill="1" applyBorder="1" applyAlignment="1">
      <alignment horizontal="center"/>
    </xf>
    <xf numFmtId="0" fontId="9" fillId="5" borderId="17" xfId="0" applyFont="1" applyFill="1" applyBorder="1" applyAlignment="1" applyProtection="1">
      <alignment horizontal="center"/>
      <protection locked="0"/>
    </xf>
    <xf numFmtId="164" fontId="9" fillId="2" borderId="15" xfId="0" applyNumberFormat="1" applyFont="1" applyFill="1" applyBorder="1" applyAlignment="1">
      <alignment horizontal="center"/>
    </xf>
    <xf numFmtId="16" fontId="9" fillId="0" borderId="0" xfId="0" applyNumberFormat="1" applyFont="1" applyProtection="1">
      <protection locked="0"/>
    </xf>
    <xf numFmtId="164" fontId="9" fillId="2" borderId="20" xfId="0" applyNumberFormat="1" applyFont="1" applyFill="1" applyBorder="1" applyAlignment="1">
      <alignment horizontal="center"/>
    </xf>
    <xf numFmtId="0" fontId="9" fillId="5" borderId="12" xfId="0" applyFont="1" applyFill="1" applyBorder="1" applyAlignment="1" applyProtection="1">
      <alignment horizontal="center"/>
      <protection locked="0"/>
    </xf>
    <xf numFmtId="0" fontId="11" fillId="0" borderId="0" xfId="0" applyFont="1"/>
    <xf numFmtId="0" fontId="11" fillId="0" borderId="21" xfId="0" applyFont="1" applyBorder="1"/>
    <xf numFmtId="164" fontId="11" fillId="0" borderId="16" xfId="0" applyNumberFormat="1" applyFont="1" applyBorder="1"/>
    <xf numFmtId="0" fontId="11" fillId="0" borderId="0" xfId="0" applyFont="1" applyAlignment="1">
      <alignment horizontal="center" vertical="center" wrapText="1"/>
    </xf>
    <xf numFmtId="0" fontId="9" fillId="0" borderId="0" xfId="0" applyFont="1"/>
    <xf numFmtId="0" fontId="0" fillId="0" borderId="0" xfId="0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2" fillId="5" borderId="16" xfId="0" applyFont="1" applyFill="1" applyBorder="1" applyAlignment="1">
      <alignment horizontal="left" vertical="center" wrapText="1"/>
    </xf>
    <xf numFmtId="0" fontId="9" fillId="5" borderId="16" xfId="0" applyFont="1" applyFill="1" applyBorder="1" applyAlignment="1" applyProtection="1">
      <alignment horizontal="left"/>
      <protection locked="0"/>
    </xf>
    <xf numFmtId="0" fontId="9" fillId="5" borderId="18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5" borderId="16" xfId="0" applyFill="1" applyBorder="1" applyAlignment="1" applyProtection="1">
      <alignment horizontal="left"/>
      <protection locked="0"/>
    </xf>
    <xf numFmtId="165" fontId="9" fillId="5" borderId="16" xfId="0" applyNumberFormat="1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2" fillId="5" borderId="21" xfId="0" applyFont="1" applyFill="1" applyBorder="1" applyAlignment="1">
      <alignment horizontal="left" vertical="center" wrapText="1"/>
    </xf>
    <xf numFmtId="0" fontId="9" fillId="0" borderId="30" xfId="0" applyFont="1" applyBorder="1" applyAlignment="1" applyProtection="1">
      <alignment horizontal="left"/>
      <protection locked="0"/>
    </xf>
    <xf numFmtId="0" fontId="0" fillId="5" borderId="21" xfId="0" applyFill="1" applyBorder="1" applyAlignment="1" applyProtection="1">
      <alignment horizontal="left"/>
      <protection locked="0"/>
    </xf>
    <xf numFmtId="0" fontId="0" fillId="5" borderId="18" xfId="0" applyFill="1" applyBorder="1" applyAlignment="1" applyProtection="1">
      <alignment horizontal="left"/>
      <protection locked="0"/>
    </xf>
    <xf numFmtId="0" fontId="9" fillId="6" borderId="16" xfId="0" applyFont="1" applyFill="1" applyBorder="1" applyProtection="1">
      <protection locked="0"/>
    </xf>
    <xf numFmtId="0" fontId="12" fillId="0" borderId="0" xfId="0" applyFont="1"/>
    <xf numFmtId="0" fontId="13" fillId="0" borderId="0" xfId="0" applyFont="1"/>
    <xf numFmtId="0" fontId="0" fillId="7" borderId="3" xfId="0" applyFill="1" applyBorder="1"/>
    <xf numFmtId="164" fontId="0" fillId="7" borderId="5" xfId="0" applyNumberFormat="1" applyFill="1" applyBorder="1"/>
    <xf numFmtId="164" fontId="0" fillId="7" borderId="20" xfId="0" applyNumberFormat="1" applyFill="1" applyBorder="1"/>
    <xf numFmtId="0" fontId="11" fillId="9" borderId="10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14" fontId="0" fillId="9" borderId="16" xfId="0" applyNumberFormat="1" applyFill="1" applyBorder="1" applyProtection="1">
      <protection locked="0"/>
    </xf>
    <xf numFmtId="0" fontId="0" fillId="9" borderId="16" xfId="0" applyFill="1" applyBorder="1" applyProtection="1">
      <protection locked="0"/>
    </xf>
    <xf numFmtId="14" fontId="0" fillId="9" borderId="16" xfId="0" applyNumberFormat="1" applyFill="1" applyBorder="1" applyAlignment="1" applyProtection="1">
      <alignment horizontal="center"/>
      <protection locked="0"/>
    </xf>
    <xf numFmtId="164" fontId="0" fillId="9" borderId="16" xfId="0" applyNumberFormat="1" applyFill="1" applyBorder="1" applyProtection="1">
      <protection locked="0"/>
    </xf>
    <xf numFmtId="165" fontId="0" fillId="9" borderId="16" xfId="0" applyNumberFormat="1" applyFill="1" applyBorder="1" applyAlignment="1" applyProtection="1">
      <alignment horizontal="center"/>
      <protection locked="0"/>
    </xf>
    <xf numFmtId="0" fontId="0" fillId="9" borderId="27" xfId="0" applyFill="1" applyBorder="1" applyProtection="1">
      <protection locked="0"/>
    </xf>
    <xf numFmtId="166" fontId="0" fillId="9" borderId="27" xfId="0" applyNumberFormat="1" applyFill="1" applyBorder="1"/>
    <xf numFmtId="164" fontId="0" fillId="9" borderId="27" xfId="0" applyNumberFormat="1" applyFill="1" applyBorder="1"/>
    <xf numFmtId="0" fontId="0" fillId="9" borderId="18" xfId="0" applyFill="1" applyBorder="1" applyProtection="1">
      <protection locked="0"/>
    </xf>
    <xf numFmtId="0" fontId="0" fillId="9" borderId="19" xfId="0" applyFill="1" applyBorder="1" applyProtection="1">
      <protection locked="0"/>
    </xf>
    <xf numFmtId="166" fontId="2" fillId="10" borderId="0" xfId="0" applyNumberFormat="1" applyFont="1" applyFill="1"/>
    <xf numFmtId="0" fontId="8" fillId="10" borderId="1" xfId="0" applyFont="1" applyFill="1" applyBorder="1" applyAlignment="1">
      <alignment horizontal="center" vertical="center"/>
    </xf>
    <xf numFmtId="166" fontId="2" fillId="8" borderId="8" xfId="0" applyNumberFormat="1" applyFont="1" applyFill="1" applyBorder="1"/>
    <xf numFmtId="166" fontId="2" fillId="7" borderId="8" xfId="0" applyNumberFormat="1" applyFont="1" applyFill="1" applyBorder="1"/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0" borderId="16" xfId="0" applyFont="1" applyBorder="1" applyProtection="1">
      <protection locked="0"/>
    </xf>
    <xf numFmtId="0" fontId="2" fillId="5" borderId="33" xfId="0" applyFont="1" applyFill="1" applyBorder="1" applyAlignment="1">
      <alignment horizontal="center" vertical="center" wrapText="1"/>
    </xf>
    <xf numFmtId="0" fontId="9" fillId="0" borderId="27" xfId="0" applyFont="1" applyBorder="1" applyProtection="1">
      <protection locked="0"/>
    </xf>
    <xf numFmtId="0" fontId="9" fillId="0" borderId="21" xfId="0" applyFont="1" applyBorder="1" applyProtection="1">
      <protection locked="0"/>
    </xf>
    <xf numFmtId="0" fontId="14" fillId="0" borderId="0" xfId="0" applyFont="1"/>
    <xf numFmtId="14" fontId="2" fillId="5" borderId="21" xfId="0" applyNumberFormat="1" applyFont="1" applyFill="1" applyBorder="1" applyAlignment="1">
      <alignment horizontal="left" vertical="center" wrapText="1"/>
    </xf>
    <xf numFmtId="14" fontId="2" fillId="5" borderId="16" xfId="0" applyNumberFormat="1" applyFont="1" applyFill="1" applyBorder="1" applyAlignment="1">
      <alignment horizontal="left" vertical="center" wrapText="1"/>
    </xf>
    <xf numFmtId="0" fontId="0" fillId="5" borderId="21" xfId="0" applyFill="1" applyBorder="1" applyAlignment="1">
      <alignment horizontal="left" vertical="center" wrapText="1"/>
    </xf>
    <xf numFmtId="44" fontId="0" fillId="5" borderId="16" xfId="0" applyNumberFormat="1" applyFill="1" applyBorder="1" applyProtection="1">
      <protection locked="0"/>
    </xf>
    <xf numFmtId="0" fontId="15" fillId="5" borderId="16" xfId="0" applyFont="1" applyFill="1" applyBorder="1" applyAlignment="1">
      <alignment horizontal="right" wrapText="1"/>
    </xf>
    <xf numFmtId="0" fontId="8" fillId="7" borderId="3" xfId="0" applyFont="1" applyFill="1" applyBorder="1" applyAlignment="1">
      <alignment horizont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8" fillId="7" borderId="5" xfId="0" applyFont="1" applyFill="1" applyBorder="1" applyAlignment="1">
      <alignment horizontal="center" vertical="center"/>
    </xf>
    <xf numFmtId="0" fontId="7" fillId="7" borderId="5" xfId="0" applyFont="1" applyFill="1" applyBorder="1"/>
    <xf numFmtId="164" fontId="8" fillId="7" borderId="5" xfId="1" applyNumberFormat="1" applyFont="1" applyFill="1" applyBorder="1"/>
    <xf numFmtId="0" fontId="7" fillId="7" borderId="6" xfId="0" applyFont="1" applyFill="1" applyBorder="1"/>
    <xf numFmtId="4" fontId="9" fillId="5" borderId="16" xfId="0" applyNumberFormat="1" applyFont="1" applyFill="1" applyBorder="1" applyProtection="1">
      <protection locked="0"/>
    </xf>
    <xf numFmtId="0" fontId="0" fillId="2" borderId="16" xfId="0" applyFill="1" applyBorder="1"/>
    <xf numFmtId="164" fontId="0" fillId="2" borderId="32" xfId="0" applyNumberFormat="1" applyFill="1" applyBorder="1" applyAlignment="1">
      <alignment horizontal="center"/>
    </xf>
    <xf numFmtId="164" fontId="0" fillId="9" borderId="27" xfId="0" applyNumberFormat="1" applyFill="1" applyBorder="1" applyProtection="1">
      <protection locked="0"/>
    </xf>
    <xf numFmtId="0" fontId="0" fillId="9" borderId="0" xfId="0" applyFill="1"/>
    <xf numFmtId="164" fontId="0" fillId="11" borderId="27" xfId="0" applyNumberFormat="1" applyFill="1" applyBorder="1"/>
    <xf numFmtId="0" fontId="9" fillId="5" borderId="2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center" vertical="top" wrapText="1"/>
    </xf>
    <xf numFmtId="0" fontId="2" fillId="7" borderId="6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4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wrapText="1"/>
    </xf>
    <xf numFmtId="0" fontId="11" fillId="5" borderId="12" xfId="0" applyFont="1" applyFill="1" applyBorder="1" applyAlignment="1">
      <alignment horizontal="center" wrapText="1"/>
    </xf>
    <xf numFmtId="0" fontId="11" fillId="3" borderId="24" xfId="0" applyFont="1" applyFill="1" applyBorder="1" applyAlignment="1">
      <alignment horizontal="center" wrapText="1"/>
    </xf>
    <xf numFmtId="0" fontId="11" fillId="3" borderId="25" xfId="0" applyFont="1" applyFill="1" applyBorder="1" applyAlignment="1">
      <alignment horizont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left" vertical="center" wrapText="1"/>
    </xf>
    <xf numFmtId="0" fontId="11" fillId="5" borderId="12" xfId="0" applyFont="1" applyFill="1" applyBorder="1" applyAlignment="1">
      <alignment horizontal="left" vertical="center" wrapText="1"/>
    </xf>
    <xf numFmtId="0" fontId="11" fillId="5" borderId="10" xfId="0" applyFont="1" applyFill="1" applyBorder="1" applyAlignment="1">
      <alignment horizontal="left" vertical="center" wrapText="1"/>
    </xf>
    <xf numFmtId="0" fontId="11" fillId="5" borderId="13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7E7FF"/>
      <color rgb="FFCCCCFF"/>
      <color rgb="FF9999FF"/>
      <color rgb="FFFFFFE5"/>
      <color rgb="FFFF8F8F"/>
      <color rgb="FFFFFF99"/>
      <color rgb="FFFFFFFF"/>
      <color rgb="FFFFFFCC"/>
      <color rgb="FFFFF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96ECB-32BE-4C77-9387-915078A20B54}">
  <sheetPr>
    <pageSetUpPr fitToPage="1"/>
  </sheetPr>
  <dimension ref="A2:T32"/>
  <sheetViews>
    <sheetView tabSelected="1" topLeftCell="B8" zoomScale="90" zoomScaleNormal="90" workbookViewId="0">
      <selection activeCell="N13" sqref="N13"/>
    </sheetView>
  </sheetViews>
  <sheetFormatPr defaultRowHeight="14.5" x14ac:dyDescent="0.35"/>
  <cols>
    <col min="3" max="4" width="11.7265625" customWidth="1"/>
    <col min="6" max="7" width="11.7265625" customWidth="1"/>
    <col min="8" max="8" width="8.54296875" customWidth="1"/>
    <col min="9" max="10" width="11.7265625" customWidth="1"/>
    <col min="11" max="11" width="8.54296875" customWidth="1"/>
    <col min="12" max="12" width="26.7265625" customWidth="1"/>
    <col min="13" max="13" width="11.7265625" bestFit="1" customWidth="1"/>
    <col min="14" max="14" width="17.1796875" customWidth="1"/>
    <col min="15" max="15" width="9.1796875" customWidth="1"/>
  </cols>
  <sheetData>
    <row r="2" spans="1:20" ht="26" x14ac:dyDescent="0.6">
      <c r="A2" s="40"/>
      <c r="B2" s="133" t="s">
        <v>86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  <c r="N2" s="40"/>
      <c r="O2" s="40"/>
      <c r="P2" s="40"/>
      <c r="Q2" s="40"/>
      <c r="R2" s="40"/>
      <c r="S2" s="40"/>
      <c r="T2" s="40"/>
    </row>
    <row r="3" spans="1:20" ht="15.75" customHeight="1" x14ac:dyDescent="0.6">
      <c r="A3" s="40"/>
      <c r="B3" s="103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40"/>
      <c r="O3" s="40"/>
      <c r="P3" s="40"/>
      <c r="Q3" s="40"/>
      <c r="R3" s="40"/>
      <c r="S3" s="40"/>
      <c r="T3" s="40"/>
    </row>
    <row r="4" spans="1:20" ht="15.75" customHeight="1" x14ac:dyDescent="0.6">
      <c r="A4" s="40"/>
      <c r="B4" s="103"/>
      <c r="C4" s="40"/>
      <c r="D4" s="40"/>
      <c r="E4" s="40"/>
      <c r="F4" s="40"/>
      <c r="G4" s="40"/>
      <c r="H4" s="40"/>
      <c r="I4" s="40"/>
      <c r="J4" s="40"/>
      <c r="K4" s="40"/>
      <c r="L4" s="40"/>
      <c r="M4" s="41"/>
      <c r="N4" s="40"/>
      <c r="O4" s="40"/>
      <c r="P4" s="40"/>
      <c r="Q4" s="40"/>
      <c r="R4" s="40"/>
      <c r="S4" s="40"/>
      <c r="T4" s="40"/>
    </row>
    <row r="5" spans="1:20" ht="23.15" customHeight="1" x14ac:dyDescent="0.6">
      <c r="A5" s="40"/>
      <c r="B5" s="133" t="s">
        <v>44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1"/>
      <c r="N5" s="40"/>
      <c r="O5" s="40"/>
      <c r="P5" s="40"/>
      <c r="Q5" s="40"/>
      <c r="R5" s="40"/>
      <c r="S5" s="40"/>
      <c r="T5" s="40"/>
    </row>
    <row r="6" spans="1:20" ht="15.75" customHeight="1" thickBot="1" x14ac:dyDescent="0.4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spans="1:20" ht="15" thickBot="1" x14ac:dyDescent="0.4">
      <c r="A7" s="40"/>
      <c r="B7" s="40"/>
      <c r="C7" s="155" t="s">
        <v>0</v>
      </c>
      <c r="D7" s="156"/>
      <c r="E7" s="40"/>
      <c r="F7" s="157" t="s">
        <v>1</v>
      </c>
      <c r="G7" s="158"/>
      <c r="H7" s="42"/>
      <c r="I7" s="169" t="s">
        <v>39</v>
      </c>
      <c r="J7" s="170"/>
      <c r="K7" s="42"/>
      <c r="L7" s="42"/>
      <c r="M7" s="42"/>
      <c r="N7" s="159" t="s">
        <v>43</v>
      </c>
      <c r="O7" s="40"/>
      <c r="P7" s="40"/>
      <c r="Q7" s="40"/>
      <c r="R7" s="40"/>
      <c r="S7" s="40"/>
      <c r="T7" s="40"/>
    </row>
    <row r="8" spans="1:20" ht="15" customHeight="1" x14ac:dyDescent="0.35">
      <c r="A8" s="40"/>
      <c r="B8" s="40"/>
      <c r="C8" s="161" t="s">
        <v>2</v>
      </c>
      <c r="D8" s="163" t="s">
        <v>3</v>
      </c>
      <c r="E8" s="40"/>
      <c r="F8" s="165" t="s">
        <v>4</v>
      </c>
      <c r="G8" s="167" t="s">
        <v>5</v>
      </c>
      <c r="H8" s="43"/>
      <c r="I8" s="171" t="s">
        <v>4</v>
      </c>
      <c r="J8" s="173" t="s">
        <v>5</v>
      </c>
      <c r="K8" s="43"/>
      <c r="L8" s="43"/>
      <c r="M8" s="43"/>
      <c r="N8" s="160"/>
      <c r="O8" s="40"/>
      <c r="P8" s="40"/>
      <c r="Q8" s="40"/>
      <c r="R8" s="40"/>
      <c r="S8" s="40"/>
      <c r="T8" s="40"/>
    </row>
    <row r="9" spans="1:20" ht="15" thickBot="1" x14ac:dyDescent="0.4">
      <c r="A9" s="40"/>
      <c r="B9" s="40"/>
      <c r="C9" s="162"/>
      <c r="D9" s="164"/>
      <c r="E9" s="40"/>
      <c r="F9" s="166"/>
      <c r="G9" s="168"/>
      <c r="H9" s="43"/>
      <c r="I9" s="172"/>
      <c r="J9" s="174"/>
      <c r="K9" s="43"/>
      <c r="L9" s="43"/>
      <c r="M9" s="43"/>
      <c r="N9" s="44"/>
      <c r="O9" s="40"/>
      <c r="P9" s="40"/>
      <c r="Q9" s="40"/>
      <c r="R9" s="40"/>
      <c r="S9" s="40"/>
      <c r="T9" s="40"/>
    </row>
    <row r="10" spans="1:20" ht="15" thickBot="1" x14ac:dyDescent="0.4">
      <c r="A10" s="40"/>
      <c r="B10" s="40"/>
      <c r="C10" s="45"/>
      <c r="D10" s="46"/>
      <c r="E10" s="40"/>
      <c r="F10" s="47"/>
      <c r="G10" s="48"/>
      <c r="H10" s="43"/>
      <c r="I10" s="139"/>
      <c r="J10" s="140"/>
      <c r="K10" s="43"/>
      <c r="L10" s="43"/>
      <c r="M10" s="43"/>
      <c r="N10" s="49"/>
      <c r="O10" s="40"/>
      <c r="P10" s="40"/>
      <c r="Q10" s="40"/>
      <c r="R10" s="40"/>
      <c r="S10" s="40"/>
      <c r="T10" s="40"/>
    </row>
    <row r="11" spans="1:20" ht="15" thickBot="1" x14ac:dyDescent="0.4">
      <c r="A11" s="40"/>
      <c r="B11" s="40"/>
      <c r="C11" s="50"/>
      <c r="D11" s="51"/>
      <c r="E11" s="40"/>
      <c r="F11" s="52"/>
      <c r="G11" s="53"/>
      <c r="H11" s="43"/>
      <c r="I11" s="141"/>
      <c r="J11" s="142"/>
      <c r="K11" s="43"/>
      <c r="L11" s="120" t="s">
        <v>6</v>
      </c>
      <c r="M11" s="119">
        <v>10671.54</v>
      </c>
      <c r="N11" s="54"/>
      <c r="O11" s="40"/>
      <c r="P11" s="40"/>
      <c r="Q11" s="40"/>
      <c r="R11" s="40"/>
      <c r="S11" s="40"/>
      <c r="T11" s="40"/>
    </row>
    <row r="12" spans="1:20" x14ac:dyDescent="0.35">
      <c r="A12" s="40"/>
      <c r="B12" s="40"/>
      <c r="C12" s="55"/>
      <c r="D12" s="55"/>
      <c r="E12" s="40"/>
      <c r="F12" s="56"/>
      <c r="G12" s="56"/>
      <c r="H12" s="40"/>
      <c r="I12" s="143"/>
      <c r="J12" s="143"/>
      <c r="K12" s="40"/>
      <c r="L12" s="40"/>
      <c r="M12" s="40"/>
      <c r="N12" s="57"/>
      <c r="O12" s="40"/>
      <c r="P12" s="40"/>
      <c r="Q12" s="40"/>
      <c r="R12" s="40"/>
      <c r="S12" s="40"/>
      <c r="T12" s="40"/>
    </row>
    <row r="13" spans="1:20" x14ac:dyDescent="0.35">
      <c r="A13" s="40"/>
      <c r="B13" s="40"/>
      <c r="C13" s="58">
        <f xml:space="preserve"> Payments!N124</f>
        <v>16078.709999999997</v>
      </c>
      <c r="D13" s="58">
        <f>Payments!V124</f>
        <v>14852.539999999997</v>
      </c>
      <c r="E13" s="59"/>
      <c r="F13" s="60">
        <f>Receipts!J39</f>
        <v>18564.22</v>
      </c>
      <c r="G13" s="60">
        <f>Receipts!M39</f>
        <v>18564.22</v>
      </c>
      <c r="H13" s="59"/>
      <c r="I13" s="144"/>
      <c r="J13" s="144"/>
      <c r="K13" s="59"/>
      <c r="L13" s="59"/>
      <c r="M13" s="59"/>
      <c r="N13" s="54">
        <f>M11+G13-D13+J13</f>
        <v>14383.220000000005</v>
      </c>
      <c r="O13" s="40"/>
      <c r="P13" s="40"/>
      <c r="Q13" s="40"/>
      <c r="R13" s="40"/>
      <c r="S13" s="40"/>
      <c r="T13" s="40"/>
    </row>
    <row r="14" spans="1:20" ht="15" thickBot="1" x14ac:dyDescent="0.4">
      <c r="A14" s="40"/>
      <c r="B14" s="40"/>
      <c r="C14" s="61"/>
      <c r="D14" s="61"/>
      <c r="E14" s="40"/>
      <c r="F14" s="62"/>
      <c r="G14" s="62"/>
      <c r="H14" s="40"/>
      <c r="I14" s="145"/>
      <c r="J14" s="145"/>
      <c r="K14" s="40"/>
      <c r="L14" s="40"/>
      <c r="M14" s="40"/>
      <c r="N14" s="44"/>
      <c r="O14" s="40"/>
      <c r="P14" s="40"/>
      <c r="Q14" s="40"/>
      <c r="R14" s="40"/>
      <c r="S14" s="40"/>
      <c r="T14" s="40"/>
    </row>
    <row r="15" spans="1:20" x14ac:dyDescent="0.3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</row>
    <row r="16" spans="1:20" x14ac:dyDescent="0.35">
      <c r="A16" s="40"/>
      <c r="B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</row>
    <row r="17" spans="1:20" ht="26" x14ac:dyDescent="0.6">
      <c r="A17" s="40"/>
      <c r="B17" s="133" t="s">
        <v>49</v>
      </c>
      <c r="C17" s="40"/>
      <c r="D17" s="40"/>
      <c r="E17" s="40"/>
      <c r="F17" s="40"/>
      <c r="G17" s="40"/>
      <c r="H17" s="40"/>
      <c r="I17" s="40"/>
      <c r="J17" s="40"/>
      <c r="K17" s="40"/>
      <c r="L17" s="40" t="s">
        <v>54</v>
      </c>
      <c r="M17" s="40"/>
      <c r="N17" s="40"/>
      <c r="O17" s="40"/>
      <c r="P17" s="40"/>
      <c r="Q17" s="40"/>
      <c r="R17" s="40"/>
      <c r="S17" s="40"/>
      <c r="T17" s="40"/>
    </row>
    <row r="18" spans="1:20" ht="15" thickBot="1" x14ac:dyDescent="0.4">
      <c r="H18" s="43"/>
      <c r="I18" s="43"/>
      <c r="J18" s="43"/>
      <c r="K18" s="43"/>
    </row>
    <row r="19" spans="1:20" x14ac:dyDescent="0.35">
      <c r="N19" s="153" t="s">
        <v>45</v>
      </c>
    </row>
    <row r="20" spans="1:20" ht="15" thickBot="1" x14ac:dyDescent="0.4">
      <c r="N20" s="154"/>
    </row>
    <row r="21" spans="1:20" ht="15" thickBot="1" x14ac:dyDescent="0.4">
      <c r="N21" s="122">
        <f>'Reserves 95 Act'!F37</f>
        <v>8411.27</v>
      </c>
    </row>
    <row r="22" spans="1:20" x14ac:dyDescent="0.35">
      <c r="N22" s="40"/>
    </row>
    <row r="23" spans="1:20" x14ac:dyDescent="0.35">
      <c r="N23" s="40"/>
    </row>
    <row r="24" spans="1:20" ht="26" x14ac:dyDescent="0.6">
      <c r="B24" s="133" t="s">
        <v>48</v>
      </c>
      <c r="N24" s="40"/>
    </row>
    <row r="25" spans="1:20" ht="15" thickBot="1" x14ac:dyDescent="0.4">
      <c r="N25" s="40"/>
    </row>
    <row r="26" spans="1:20" x14ac:dyDescent="0.35">
      <c r="N26" s="153" t="s">
        <v>46</v>
      </c>
    </row>
    <row r="27" spans="1:20" ht="15" thickBot="1" x14ac:dyDescent="0.4">
      <c r="N27" s="154"/>
    </row>
    <row r="28" spans="1:20" ht="15" thickBot="1" x14ac:dyDescent="0.4">
      <c r="N28" s="122">
        <f>'Reserves Instant Access Act'!F33</f>
        <v>21308.95</v>
      </c>
    </row>
    <row r="31" spans="1:20" ht="15" thickBot="1" x14ac:dyDescent="0.4"/>
    <row r="32" spans="1:20" ht="15" thickBot="1" x14ac:dyDescent="0.4">
      <c r="L32" s="22" t="s">
        <v>47</v>
      </c>
      <c r="N32" s="121">
        <f>N13+N21+N28</f>
        <v>44103.44</v>
      </c>
    </row>
  </sheetData>
  <mergeCells count="12">
    <mergeCell ref="N19:N20"/>
    <mergeCell ref="N26:N27"/>
    <mergeCell ref="C7:D7"/>
    <mergeCell ref="F7:G7"/>
    <mergeCell ref="N7:N8"/>
    <mergeCell ref="C8:C9"/>
    <mergeCell ref="D8:D9"/>
    <mergeCell ref="F8:F9"/>
    <mergeCell ref="G8:G9"/>
    <mergeCell ref="I7:J7"/>
    <mergeCell ref="I8:I9"/>
    <mergeCell ref="J8:J9"/>
  </mergeCells>
  <pageMargins left="0.7" right="0.7" top="0.75" bottom="0.75" header="0.3" footer="0.3"/>
  <pageSetup paperSize="9" scale="7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3EBB6-D26B-40A3-9344-3116025A6449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2D009-D9F9-43C0-9C12-0A0C50AEB0E7}">
  <dimension ref="B2:O39"/>
  <sheetViews>
    <sheetView workbookViewId="0">
      <selection activeCell="O11" sqref="O11"/>
    </sheetView>
  </sheetViews>
  <sheetFormatPr defaultColWidth="9.1796875" defaultRowHeight="14.5" x14ac:dyDescent="0.35"/>
  <cols>
    <col min="1" max="1" width="1.7265625" style="3" customWidth="1"/>
    <col min="2" max="2" width="10.54296875" style="3" bestFit="1" customWidth="1"/>
    <col min="3" max="3" width="13.26953125" style="3" customWidth="1"/>
    <col min="4" max="4" width="18.26953125" style="3" customWidth="1"/>
    <col min="5" max="5" width="11.453125" style="3" customWidth="1"/>
    <col min="6" max="6" width="10.26953125" style="3" customWidth="1"/>
    <col min="7" max="7" width="11.54296875" style="3" customWidth="1"/>
    <col min="8" max="8" width="8" style="3" customWidth="1"/>
    <col min="9" max="9" width="12" style="3" customWidth="1"/>
    <col min="10" max="10" width="15.7265625" style="3" customWidth="1"/>
    <col min="11" max="11" width="1.7265625" style="3" customWidth="1"/>
    <col min="12" max="12" width="10.7265625" style="3" customWidth="1"/>
    <col min="13" max="13" width="12.81640625" style="3" customWidth="1"/>
    <col min="14" max="16384" width="9.1796875" style="3"/>
  </cols>
  <sheetData>
    <row r="2" spans="2:15" ht="31" x14ac:dyDescent="0.7">
      <c r="B2" s="96" t="s">
        <v>63</v>
      </c>
      <c r="C2"/>
      <c r="D2" s="2"/>
      <c r="E2"/>
      <c r="F2"/>
      <c r="G2"/>
      <c r="H2"/>
      <c r="I2"/>
      <c r="J2"/>
      <c r="K2"/>
      <c r="L2"/>
      <c r="M2"/>
    </row>
    <row r="3" spans="2:15" x14ac:dyDescent="0.35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2:15" ht="12.75" customHeight="1" thickBot="1" x14ac:dyDescent="0.4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2:15" x14ac:dyDescent="0.35">
      <c r="B5" s="177" t="s">
        <v>7</v>
      </c>
      <c r="C5" s="179" t="s">
        <v>8</v>
      </c>
      <c r="D5" s="179" t="s">
        <v>9</v>
      </c>
      <c r="E5" s="175" t="s">
        <v>10</v>
      </c>
      <c r="F5" s="175" t="s">
        <v>11</v>
      </c>
      <c r="G5" s="175" t="s">
        <v>12</v>
      </c>
      <c r="H5" s="179" t="s">
        <v>13</v>
      </c>
      <c r="I5" s="181" t="s">
        <v>14</v>
      </c>
      <c r="J5" s="183" t="s">
        <v>15</v>
      </c>
      <c r="K5" s="86"/>
      <c r="L5" s="185" t="s">
        <v>16</v>
      </c>
      <c r="M5" s="187" t="s">
        <v>17</v>
      </c>
    </row>
    <row r="6" spans="2:15" ht="15" thickBot="1" x14ac:dyDescent="0.4">
      <c r="B6" s="178"/>
      <c r="C6" s="180"/>
      <c r="D6" s="180"/>
      <c r="E6" s="176"/>
      <c r="F6" s="176"/>
      <c r="G6" s="176"/>
      <c r="H6" s="180"/>
      <c r="I6" s="182"/>
      <c r="J6" s="184"/>
      <c r="K6" s="86"/>
      <c r="L6" s="186"/>
      <c r="M6" s="188"/>
    </row>
    <row r="7" spans="2:15" x14ac:dyDescent="0.35">
      <c r="B7" s="9"/>
      <c r="C7" s="5"/>
      <c r="D7" s="5"/>
      <c r="E7" s="5"/>
      <c r="F7" s="5"/>
      <c r="G7" s="5"/>
      <c r="H7" s="5"/>
      <c r="I7" s="5"/>
      <c r="J7" s="6"/>
      <c r="L7" s="7"/>
      <c r="M7" s="8"/>
    </row>
    <row r="8" spans="2:15" x14ac:dyDescent="0.35">
      <c r="B8" s="9"/>
      <c r="C8" s="5"/>
      <c r="D8" s="5"/>
      <c r="E8" s="5"/>
      <c r="F8" s="5"/>
      <c r="G8" s="5"/>
      <c r="H8" s="5"/>
      <c r="I8" s="5"/>
      <c r="J8" s="1"/>
      <c r="L8" s="10"/>
      <c r="M8" s="11"/>
    </row>
    <row r="9" spans="2:15" x14ac:dyDescent="0.35">
      <c r="B9" s="9">
        <v>45775</v>
      </c>
      <c r="C9" s="5" t="s">
        <v>82</v>
      </c>
      <c r="D9" s="5" t="s">
        <v>83</v>
      </c>
      <c r="E9" s="137">
        <v>18019.900000000001</v>
      </c>
      <c r="F9" s="12"/>
      <c r="G9" s="12"/>
      <c r="H9" s="12"/>
      <c r="I9" s="12"/>
      <c r="J9" s="13">
        <f>SUM(E9:I9)</f>
        <v>18019.900000000001</v>
      </c>
      <c r="L9" s="10" t="s">
        <v>51</v>
      </c>
      <c r="M9" s="14">
        <f>IF(L9="C",J9,"-")</f>
        <v>18019.900000000001</v>
      </c>
    </row>
    <row r="10" spans="2:15" x14ac:dyDescent="0.35">
      <c r="B10" s="15">
        <v>45775</v>
      </c>
      <c r="C10" s="5" t="s">
        <v>82</v>
      </c>
      <c r="D10" s="5" t="s">
        <v>84</v>
      </c>
      <c r="E10" s="12"/>
      <c r="F10" s="12">
        <v>544.32000000000005</v>
      </c>
      <c r="G10" s="12"/>
      <c r="H10" s="12"/>
      <c r="I10" s="12"/>
      <c r="J10" s="13">
        <f>SUM(E10:I10)</f>
        <v>544.32000000000005</v>
      </c>
      <c r="L10" s="10" t="s">
        <v>51</v>
      </c>
      <c r="M10" s="14">
        <f t="shared" ref="M10:M38" si="0">IF(L10="C",J10,"-")</f>
        <v>544.32000000000005</v>
      </c>
    </row>
    <row r="11" spans="2:15" x14ac:dyDescent="0.35">
      <c r="B11" s="15"/>
      <c r="C11" s="5"/>
      <c r="D11" s="5"/>
      <c r="E11" s="12"/>
      <c r="F11" s="12"/>
      <c r="G11" s="12"/>
      <c r="H11" s="12"/>
      <c r="I11" s="12"/>
      <c r="J11" s="13">
        <f>SUM(E11:I11)</f>
        <v>0</v>
      </c>
      <c r="L11" s="10" t="s">
        <v>51</v>
      </c>
      <c r="M11" s="14">
        <f t="shared" si="0"/>
        <v>0</v>
      </c>
    </row>
    <row r="12" spans="2:15" x14ac:dyDescent="0.35">
      <c r="B12" s="15"/>
      <c r="C12" s="5"/>
      <c r="D12" s="5"/>
      <c r="E12" s="12"/>
      <c r="F12" s="12"/>
      <c r="G12" s="12"/>
      <c r="H12" s="12"/>
      <c r="I12" s="12"/>
      <c r="J12" s="13">
        <f t="shared" ref="J12:J38" si="1">SUM(E12:I12)</f>
        <v>0</v>
      </c>
      <c r="L12" s="10" t="s">
        <v>51</v>
      </c>
      <c r="M12" s="14">
        <f t="shared" si="0"/>
        <v>0</v>
      </c>
    </row>
    <row r="13" spans="2:15" x14ac:dyDescent="0.35">
      <c r="B13" s="15"/>
      <c r="C13" s="5"/>
      <c r="D13" s="5"/>
      <c r="E13" s="12"/>
      <c r="F13" s="12"/>
      <c r="G13" s="12"/>
      <c r="H13" s="12"/>
      <c r="I13" s="12"/>
      <c r="J13" s="13">
        <f t="shared" si="1"/>
        <v>0</v>
      </c>
      <c r="L13" s="10" t="s">
        <v>51</v>
      </c>
      <c r="M13" s="14">
        <f t="shared" si="0"/>
        <v>0</v>
      </c>
    </row>
    <row r="14" spans="2:15" x14ac:dyDescent="0.35">
      <c r="B14" s="15"/>
      <c r="C14" s="5"/>
      <c r="D14" s="5"/>
      <c r="E14" s="12"/>
      <c r="F14" s="12"/>
      <c r="G14" s="12"/>
      <c r="H14" s="12"/>
      <c r="I14" s="12"/>
      <c r="J14" s="13">
        <f t="shared" si="1"/>
        <v>0</v>
      </c>
      <c r="L14" s="10"/>
      <c r="M14" s="14" t="str">
        <f t="shared" si="0"/>
        <v>-</v>
      </c>
      <c r="O14" s="3" t="s">
        <v>57</v>
      </c>
    </row>
    <row r="15" spans="2:15" x14ac:dyDescent="0.35">
      <c r="B15" s="15"/>
      <c r="C15" s="5"/>
      <c r="D15" s="5"/>
      <c r="E15" s="12"/>
      <c r="F15" s="12"/>
      <c r="G15" s="12"/>
      <c r="H15" s="12"/>
      <c r="I15" s="12"/>
      <c r="J15" s="13">
        <f t="shared" si="1"/>
        <v>0</v>
      </c>
      <c r="L15" s="10"/>
      <c r="M15" s="14" t="str">
        <f t="shared" si="0"/>
        <v>-</v>
      </c>
    </row>
    <row r="16" spans="2:15" x14ac:dyDescent="0.35">
      <c r="B16" s="15"/>
      <c r="C16" s="5"/>
      <c r="D16" s="5"/>
      <c r="E16" s="12"/>
      <c r="F16" s="12"/>
      <c r="G16" s="12"/>
      <c r="H16" s="12"/>
      <c r="I16" s="12"/>
      <c r="J16" s="13">
        <f t="shared" si="1"/>
        <v>0</v>
      </c>
      <c r="L16" s="10"/>
      <c r="M16" s="14" t="str">
        <f t="shared" si="0"/>
        <v>-</v>
      </c>
    </row>
    <row r="17" spans="2:13" hidden="1" x14ac:dyDescent="0.35">
      <c r="B17" s="15"/>
      <c r="C17" s="5"/>
      <c r="D17" s="5"/>
      <c r="E17" s="12"/>
      <c r="F17" s="12"/>
      <c r="G17" s="12"/>
      <c r="H17" s="12"/>
      <c r="I17" s="12"/>
      <c r="J17" s="13">
        <f t="shared" si="1"/>
        <v>0</v>
      </c>
      <c r="L17" s="10"/>
      <c r="M17" s="14" t="str">
        <f t="shared" si="0"/>
        <v>-</v>
      </c>
    </row>
    <row r="18" spans="2:13" hidden="1" x14ac:dyDescent="0.35">
      <c r="B18" s="15"/>
      <c r="C18" s="5"/>
      <c r="D18" s="5"/>
      <c r="E18" s="12"/>
      <c r="F18" s="12"/>
      <c r="G18" s="12"/>
      <c r="H18" s="12"/>
      <c r="I18" s="12"/>
      <c r="J18" s="13">
        <f t="shared" si="1"/>
        <v>0</v>
      </c>
      <c r="L18" s="10"/>
      <c r="M18" s="14" t="str">
        <f t="shared" si="0"/>
        <v>-</v>
      </c>
    </row>
    <row r="19" spans="2:13" hidden="1" x14ac:dyDescent="0.35">
      <c r="B19" s="15"/>
      <c r="C19" s="5"/>
      <c r="D19" s="5"/>
      <c r="E19" s="12"/>
      <c r="F19" s="12"/>
      <c r="G19" s="12"/>
      <c r="H19" s="12"/>
      <c r="I19" s="12"/>
      <c r="J19" s="13">
        <f t="shared" si="1"/>
        <v>0</v>
      </c>
      <c r="L19" s="10"/>
      <c r="M19" s="14" t="str">
        <f t="shared" si="0"/>
        <v>-</v>
      </c>
    </row>
    <row r="20" spans="2:13" hidden="1" x14ac:dyDescent="0.35">
      <c r="B20" s="15"/>
      <c r="C20" s="5"/>
      <c r="D20" s="5"/>
      <c r="E20" s="12"/>
      <c r="F20" s="12"/>
      <c r="G20" s="12"/>
      <c r="H20" s="12"/>
      <c r="I20" s="12"/>
      <c r="J20" s="13">
        <f t="shared" si="1"/>
        <v>0</v>
      </c>
      <c r="L20" s="10"/>
      <c r="M20" s="14" t="str">
        <f t="shared" si="0"/>
        <v>-</v>
      </c>
    </row>
    <row r="21" spans="2:13" hidden="1" x14ac:dyDescent="0.35">
      <c r="B21" s="15"/>
      <c r="C21" s="5"/>
      <c r="D21" s="5"/>
      <c r="E21" s="12"/>
      <c r="F21" s="12"/>
      <c r="G21" s="12"/>
      <c r="H21" s="12"/>
      <c r="I21" s="12"/>
      <c r="J21" s="13">
        <f t="shared" si="1"/>
        <v>0</v>
      </c>
      <c r="L21" s="10"/>
      <c r="M21" s="14" t="str">
        <f t="shared" si="0"/>
        <v>-</v>
      </c>
    </row>
    <row r="22" spans="2:13" hidden="1" x14ac:dyDescent="0.35">
      <c r="B22" s="15"/>
      <c r="C22" s="5"/>
      <c r="D22" s="5"/>
      <c r="E22" s="12"/>
      <c r="F22" s="12"/>
      <c r="G22" s="12"/>
      <c r="H22" s="12"/>
      <c r="I22" s="12"/>
      <c r="J22" s="13">
        <f t="shared" si="1"/>
        <v>0</v>
      </c>
      <c r="L22" s="10"/>
      <c r="M22" s="14" t="str">
        <f t="shared" si="0"/>
        <v>-</v>
      </c>
    </row>
    <row r="23" spans="2:13" hidden="1" x14ac:dyDescent="0.35">
      <c r="B23" s="15"/>
      <c r="C23" s="5"/>
      <c r="D23" s="5"/>
      <c r="E23" s="12"/>
      <c r="F23" s="12"/>
      <c r="G23" s="12"/>
      <c r="H23" s="12"/>
      <c r="I23" s="12"/>
      <c r="J23" s="13">
        <f t="shared" si="1"/>
        <v>0</v>
      </c>
      <c r="L23" s="10"/>
      <c r="M23" s="14" t="str">
        <f t="shared" si="0"/>
        <v>-</v>
      </c>
    </row>
    <row r="24" spans="2:13" hidden="1" x14ac:dyDescent="0.35">
      <c r="B24" s="15"/>
      <c r="C24" s="5"/>
      <c r="D24" s="5"/>
      <c r="E24" s="12"/>
      <c r="F24" s="12"/>
      <c r="G24" s="12"/>
      <c r="H24" s="12"/>
      <c r="I24" s="12"/>
      <c r="J24" s="13">
        <f t="shared" si="1"/>
        <v>0</v>
      </c>
      <c r="L24" s="10"/>
      <c r="M24" s="14" t="str">
        <f t="shared" si="0"/>
        <v>-</v>
      </c>
    </row>
    <row r="25" spans="2:13" hidden="1" x14ac:dyDescent="0.35">
      <c r="B25" s="15"/>
      <c r="C25" s="5"/>
      <c r="D25" s="5"/>
      <c r="E25" s="12"/>
      <c r="F25" s="12"/>
      <c r="G25" s="12"/>
      <c r="H25" s="12"/>
      <c r="I25" s="12"/>
      <c r="J25" s="13">
        <f t="shared" si="1"/>
        <v>0</v>
      </c>
      <c r="L25" s="10"/>
      <c r="M25" s="14" t="str">
        <f t="shared" si="0"/>
        <v>-</v>
      </c>
    </row>
    <row r="26" spans="2:13" hidden="1" x14ac:dyDescent="0.35">
      <c r="B26" s="15"/>
      <c r="C26" s="5"/>
      <c r="D26" s="5"/>
      <c r="E26" s="12"/>
      <c r="F26" s="12"/>
      <c r="G26" s="12"/>
      <c r="H26" s="12"/>
      <c r="I26" s="12"/>
      <c r="J26" s="13">
        <f t="shared" si="1"/>
        <v>0</v>
      </c>
      <c r="L26" s="10"/>
      <c r="M26" s="14" t="str">
        <f t="shared" si="0"/>
        <v>-</v>
      </c>
    </row>
    <row r="27" spans="2:13" hidden="1" x14ac:dyDescent="0.35">
      <c r="B27" s="15"/>
      <c r="C27" s="5"/>
      <c r="D27" s="5"/>
      <c r="E27" s="12"/>
      <c r="F27" s="12"/>
      <c r="G27" s="12"/>
      <c r="H27" s="12"/>
      <c r="I27" s="12"/>
      <c r="J27" s="13">
        <f t="shared" si="1"/>
        <v>0</v>
      </c>
      <c r="L27" s="10"/>
      <c r="M27" s="14" t="str">
        <f t="shared" si="0"/>
        <v>-</v>
      </c>
    </row>
    <row r="28" spans="2:13" hidden="1" x14ac:dyDescent="0.35">
      <c r="B28" s="15"/>
      <c r="C28" s="5"/>
      <c r="D28" s="5"/>
      <c r="E28" s="12"/>
      <c r="F28" s="12"/>
      <c r="G28" s="12"/>
      <c r="H28" s="12"/>
      <c r="I28" s="12"/>
      <c r="J28" s="13">
        <f t="shared" si="1"/>
        <v>0</v>
      </c>
      <c r="L28" s="10"/>
      <c r="M28" s="14" t="str">
        <f t="shared" si="0"/>
        <v>-</v>
      </c>
    </row>
    <row r="29" spans="2:13" hidden="1" x14ac:dyDescent="0.35">
      <c r="B29" s="15"/>
      <c r="C29" s="5"/>
      <c r="D29" s="5"/>
      <c r="E29" s="12"/>
      <c r="F29" s="12"/>
      <c r="G29" s="12"/>
      <c r="H29" s="12"/>
      <c r="I29" s="12"/>
      <c r="J29" s="13">
        <f t="shared" si="1"/>
        <v>0</v>
      </c>
      <c r="L29" s="10"/>
      <c r="M29" s="14" t="str">
        <f t="shared" si="0"/>
        <v>-</v>
      </c>
    </row>
    <row r="30" spans="2:13" hidden="1" x14ac:dyDescent="0.35">
      <c r="B30" s="15"/>
      <c r="C30" s="5"/>
      <c r="D30" s="5"/>
      <c r="E30" s="12"/>
      <c r="F30" s="12"/>
      <c r="G30" s="12"/>
      <c r="H30" s="12"/>
      <c r="I30" s="12"/>
      <c r="J30" s="13">
        <f t="shared" si="1"/>
        <v>0</v>
      </c>
      <c r="L30" s="10"/>
      <c r="M30" s="14" t="str">
        <f t="shared" si="0"/>
        <v>-</v>
      </c>
    </row>
    <row r="31" spans="2:13" hidden="1" x14ac:dyDescent="0.35">
      <c r="B31" s="15"/>
      <c r="C31" s="5"/>
      <c r="D31" s="5"/>
      <c r="E31" s="12"/>
      <c r="F31" s="12"/>
      <c r="G31" s="12"/>
      <c r="H31" s="12"/>
      <c r="I31" s="12"/>
      <c r="J31" s="13">
        <f t="shared" si="1"/>
        <v>0</v>
      </c>
      <c r="L31" s="10"/>
      <c r="M31" s="14" t="str">
        <f t="shared" si="0"/>
        <v>-</v>
      </c>
    </row>
    <row r="32" spans="2:13" hidden="1" x14ac:dyDescent="0.35">
      <c r="B32" s="5"/>
      <c r="C32" s="5"/>
      <c r="D32" s="5"/>
      <c r="E32" s="12"/>
      <c r="F32" s="12"/>
      <c r="G32" s="12"/>
      <c r="H32" s="12"/>
      <c r="I32" s="12"/>
      <c r="J32" s="13">
        <f t="shared" si="1"/>
        <v>0</v>
      </c>
      <c r="L32" s="10"/>
      <c r="M32" s="14" t="str">
        <f t="shared" si="0"/>
        <v>-</v>
      </c>
    </row>
    <row r="33" spans="2:13" hidden="1" x14ac:dyDescent="0.35">
      <c r="B33" s="5"/>
      <c r="C33" s="5"/>
      <c r="D33" s="5"/>
      <c r="E33" s="12"/>
      <c r="F33" s="12"/>
      <c r="G33" s="12"/>
      <c r="H33" s="12"/>
      <c r="I33" s="12"/>
      <c r="J33" s="13">
        <f t="shared" si="1"/>
        <v>0</v>
      </c>
      <c r="L33" s="10"/>
      <c r="M33" s="14" t="str">
        <f t="shared" si="0"/>
        <v>-</v>
      </c>
    </row>
    <row r="34" spans="2:13" hidden="1" x14ac:dyDescent="0.35">
      <c r="B34" s="5"/>
      <c r="C34" s="5"/>
      <c r="D34" s="5"/>
      <c r="E34" s="12"/>
      <c r="F34" s="12"/>
      <c r="G34" s="12"/>
      <c r="H34" s="12"/>
      <c r="I34" s="12"/>
      <c r="J34" s="13">
        <f t="shared" si="1"/>
        <v>0</v>
      </c>
      <c r="L34" s="10"/>
      <c r="M34" s="14" t="str">
        <f t="shared" si="0"/>
        <v>-</v>
      </c>
    </row>
    <row r="35" spans="2:13" hidden="1" x14ac:dyDescent="0.35">
      <c r="B35" s="5"/>
      <c r="C35" s="5"/>
      <c r="D35" s="5"/>
      <c r="E35" s="5"/>
      <c r="F35" s="5"/>
      <c r="G35" s="5"/>
      <c r="H35" s="5"/>
      <c r="I35" s="5"/>
      <c r="J35" s="13">
        <f t="shared" si="1"/>
        <v>0</v>
      </c>
      <c r="L35" s="10"/>
      <c r="M35" s="14" t="str">
        <f t="shared" si="0"/>
        <v>-</v>
      </c>
    </row>
    <row r="36" spans="2:13" x14ac:dyDescent="0.35">
      <c r="B36" s="5"/>
      <c r="C36" s="5"/>
      <c r="D36" s="5"/>
      <c r="E36" s="5"/>
      <c r="F36" s="5"/>
      <c r="G36" s="5"/>
      <c r="H36" s="5"/>
      <c r="I36" s="5"/>
      <c r="J36" s="13">
        <f t="shared" si="1"/>
        <v>0</v>
      </c>
      <c r="L36" s="10"/>
      <c r="M36" s="14" t="str">
        <f t="shared" si="0"/>
        <v>-</v>
      </c>
    </row>
    <row r="37" spans="2:13" x14ac:dyDescent="0.35">
      <c r="B37" s="5"/>
      <c r="C37" s="5"/>
      <c r="D37" s="5"/>
      <c r="E37" s="5"/>
      <c r="F37" s="5"/>
      <c r="G37" s="5"/>
      <c r="H37" s="5"/>
      <c r="I37" s="5"/>
      <c r="J37" s="13">
        <f t="shared" si="1"/>
        <v>0</v>
      </c>
      <c r="L37" s="10"/>
      <c r="M37" s="14" t="str">
        <f t="shared" si="0"/>
        <v>-</v>
      </c>
    </row>
    <row r="38" spans="2:13" ht="15" thickBot="1" x14ac:dyDescent="0.4">
      <c r="B38" s="16"/>
      <c r="C38" s="16"/>
      <c r="D38" s="16"/>
      <c r="E38" s="17"/>
      <c r="F38" s="17"/>
      <c r="G38" s="17"/>
      <c r="H38" s="17"/>
      <c r="I38" s="17"/>
      <c r="J38" s="18">
        <f t="shared" si="1"/>
        <v>0</v>
      </c>
      <c r="L38" s="10"/>
      <c r="M38" s="14" t="str">
        <f t="shared" si="0"/>
        <v>-</v>
      </c>
    </row>
    <row r="39" spans="2:13" ht="15" thickTop="1" x14ac:dyDescent="0.35">
      <c r="D39" s="19" t="s">
        <v>18</v>
      </c>
      <c r="E39" s="20">
        <f t="shared" ref="E39:J39" si="2">SUM(E8:E38)</f>
        <v>18019.900000000001</v>
      </c>
      <c r="F39" s="20">
        <f t="shared" si="2"/>
        <v>544.32000000000005</v>
      </c>
      <c r="G39" s="20">
        <f t="shared" si="2"/>
        <v>0</v>
      </c>
      <c r="H39" s="20">
        <f t="shared" si="2"/>
        <v>0</v>
      </c>
      <c r="I39" s="20">
        <f t="shared" si="2"/>
        <v>0</v>
      </c>
      <c r="J39" s="21">
        <f t="shared" si="2"/>
        <v>18564.22</v>
      </c>
      <c r="K39" s="22"/>
      <c r="L39" s="23"/>
      <c r="M39" s="24">
        <f>SUM(M9:M38)</f>
        <v>18564.22</v>
      </c>
    </row>
  </sheetData>
  <mergeCells count="11">
    <mergeCell ref="H5:H6"/>
    <mergeCell ref="I5:I6"/>
    <mergeCell ref="J5:J6"/>
    <mergeCell ref="L5:L6"/>
    <mergeCell ref="M5:M6"/>
    <mergeCell ref="G5:G6"/>
    <mergeCell ref="B5:B6"/>
    <mergeCell ref="C5:C6"/>
    <mergeCell ref="D5:D6"/>
    <mergeCell ref="E5:E6"/>
    <mergeCell ref="F5:F6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BA061-5421-42D0-B042-FC538FD339AA}">
  <sheetPr>
    <pageSetUpPr fitToPage="1"/>
  </sheetPr>
  <dimension ref="A1:Y127"/>
  <sheetViews>
    <sheetView topLeftCell="G1" zoomScaleNormal="100" workbookViewId="0">
      <pane ySplit="1" topLeftCell="A67" activePane="bottomLeft" state="frozen"/>
      <selection activeCell="B1" sqref="B1"/>
      <selection pane="bottomLeft" activeCell="U34" sqref="U34"/>
    </sheetView>
  </sheetViews>
  <sheetFormatPr defaultRowHeight="14.5" x14ac:dyDescent="0.35"/>
  <cols>
    <col min="1" max="1" width="1.7265625" customWidth="1"/>
    <col min="2" max="2" width="11.7265625" style="93" customWidth="1"/>
    <col min="3" max="3" width="10.453125" style="93" bestFit="1" customWidth="1"/>
    <col min="4" max="4" width="9.26953125" style="93" bestFit="1" customWidth="1"/>
    <col min="5" max="6" width="12.81640625" customWidth="1"/>
    <col min="7" max="13" width="10.7265625" customWidth="1"/>
    <col min="14" max="14" width="9.81640625" bestFit="1" customWidth="1"/>
    <col min="15" max="15" width="2.1796875" customWidth="1"/>
    <col min="17" max="17" width="10" customWidth="1"/>
    <col min="18" max="18" width="3.1796875" customWidth="1"/>
    <col min="19" max="19" width="11.453125" customWidth="1"/>
    <col min="20" max="20" width="1.7265625" customWidth="1"/>
    <col min="21" max="21" width="6.54296875" customWidth="1"/>
    <col min="22" max="22" width="11.26953125" customWidth="1"/>
  </cols>
  <sheetData>
    <row r="1" spans="1:25" x14ac:dyDescent="0.35">
      <c r="A1" s="3"/>
      <c r="B1" s="88"/>
      <c r="C1" s="88"/>
      <c r="D1" s="88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31" x14ac:dyDescent="0.7">
      <c r="A2" s="3"/>
      <c r="B2" s="96" t="s">
        <v>52</v>
      </c>
      <c r="C2" s="88"/>
      <c r="D2" s="88"/>
      <c r="E2" s="3"/>
      <c r="F2" s="2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x14ac:dyDescent="0.35">
      <c r="A3" s="3"/>
      <c r="B3" s="88"/>
      <c r="C3" s="88"/>
      <c r="D3" s="88"/>
      <c r="E3" s="3"/>
      <c r="F3" s="3"/>
      <c r="G3" s="3"/>
      <c r="H3" s="3" t="s">
        <v>37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5" thickBot="1" x14ac:dyDescent="0.4">
      <c r="A4" s="3"/>
      <c r="B4" s="89"/>
      <c r="C4" s="89"/>
      <c r="D4" s="88"/>
      <c r="E4" s="63"/>
      <c r="F4" s="63"/>
      <c r="G4" s="63"/>
      <c r="H4" s="63" t="s">
        <v>60</v>
      </c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3"/>
      <c r="X4" s="3"/>
      <c r="Y4" s="3"/>
    </row>
    <row r="5" spans="1:25" x14ac:dyDescent="0.35">
      <c r="A5" s="3"/>
      <c r="B5" s="191" t="s">
        <v>7</v>
      </c>
      <c r="C5" s="193" t="s">
        <v>19</v>
      </c>
      <c r="D5" s="195" t="s">
        <v>20</v>
      </c>
      <c r="E5" s="179" t="s">
        <v>21</v>
      </c>
      <c r="F5" s="179" t="s">
        <v>22</v>
      </c>
      <c r="G5" s="189" t="s">
        <v>33</v>
      </c>
      <c r="H5" s="179" t="s">
        <v>36</v>
      </c>
      <c r="I5" s="175" t="s">
        <v>23</v>
      </c>
      <c r="J5" s="179" t="s">
        <v>24</v>
      </c>
      <c r="K5" s="175" t="s">
        <v>25</v>
      </c>
      <c r="L5" s="179" t="s">
        <v>34</v>
      </c>
      <c r="M5" s="181" t="s">
        <v>11</v>
      </c>
      <c r="N5" s="199" t="s">
        <v>26</v>
      </c>
      <c r="O5" s="86"/>
      <c r="P5" s="177" t="s">
        <v>27</v>
      </c>
      <c r="Q5" s="201" t="s">
        <v>28</v>
      </c>
      <c r="R5" s="86"/>
      <c r="S5" s="199" t="s">
        <v>29</v>
      </c>
      <c r="T5" s="87"/>
      <c r="U5" s="185" t="s">
        <v>30</v>
      </c>
      <c r="V5" s="197" t="s">
        <v>31</v>
      </c>
      <c r="W5" s="3"/>
      <c r="X5" s="3"/>
      <c r="Y5" s="3"/>
    </row>
    <row r="6" spans="1:25" ht="15" thickBot="1" x14ac:dyDescent="0.4">
      <c r="A6" s="3"/>
      <c r="B6" s="192"/>
      <c r="C6" s="194"/>
      <c r="D6" s="196"/>
      <c r="E6" s="180"/>
      <c r="F6" s="180"/>
      <c r="G6" s="190"/>
      <c r="H6" s="180"/>
      <c r="I6" s="176"/>
      <c r="J6" s="180"/>
      <c r="K6" s="176"/>
      <c r="L6" s="180"/>
      <c r="M6" s="182"/>
      <c r="N6" s="200"/>
      <c r="O6" s="86"/>
      <c r="P6" s="178"/>
      <c r="Q6" s="202"/>
      <c r="R6" s="86"/>
      <c r="S6" s="200"/>
      <c r="T6" s="87"/>
      <c r="U6" s="186"/>
      <c r="V6" s="198"/>
      <c r="W6" s="3"/>
      <c r="X6" s="3"/>
      <c r="Y6" s="3"/>
    </row>
    <row r="7" spans="1:25" x14ac:dyDescent="0.35">
      <c r="A7" s="123"/>
      <c r="B7" s="90"/>
      <c r="C7" s="90"/>
      <c r="D7" s="90"/>
      <c r="E7" s="26"/>
      <c r="F7" s="26"/>
      <c r="G7" s="27"/>
      <c r="H7" s="28"/>
      <c r="I7" s="28"/>
      <c r="J7" s="26"/>
      <c r="K7" s="28"/>
      <c r="L7" s="26"/>
      <c r="M7" s="29"/>
      <c r="N7" s="30"/>
      <c r="O7" s="4"/>
      <c r="P7" s="130"/>
      <c r="Q7" s="127"/>
      <c r="R7" s="4"/>
      <c r="S7" s="30"/>
      <c r="U7" s="31"/>
      <c r="V7" s="32"/>
      <c r="W7" s="3"/>
      <c r="X7" s="3"/>
      <c r="Y7" s="3"/>
    </row>
    <row r="8" spans="1:25" x14ac:dyDescent="0.35">
      <c r="A8" s="123"/>
      <c r="B8" s="90"/>
      <c r="C8" s="90"/>
      <c r="D8" s="90"/>
      <c r="E8" s="26"/>
      <c r="F8" s="26"/>
      <c r="G8" s="27"/>
      <c r="H8" s="28"/>
      <c r="I8" s="28"/>
      <c r="J8" s="26"/>
      <c r="K8" s="28"/>
      <c r="L8" s="26"/>
      <c r="M8" s="29"/>
      <c r="N8" s="128"/>
      <c r="O8" s="3"/>
      <c r="P8" s="130"/>
      <c r="Q8" s="127"/>
      <c r="S8" s="77"/>
      <c r="T8" s="3"/>
      <c r="U8" s="78"/>
      <c r="V8" s="79"/>
      <c r="W8" s="3"/>
      <c r="X8" s="3"/>
      <c r="Y8" s="3"/>
    </row>
    <row r="9" spans="1:25" x14ac:dyDescent="0.35">
      <c r="A9" s="123"/>
      <c r="B9" s="134">
        <v>45760</v>
      </c>
      <c r="C9" s="90" t="s">
        <v>70</v>
      </c>
      <c r="D9" s="94" t="s">
        <v>71</v>
      </c>
      <c r="E9" s="94" t="s">
        <v>69</v>
      </c>
      <c r="F9" s="94" t="s">
        <v>87</v>
      </c>
      <c r="G9" s="5">
        <v>1886.85</v>
      </c>
      <c r="H9" s="5">
        <v>25</v>
      </c>
      <c r="I9" s="5"/>
      <c r="J9" s="5"/>
      <c r="K9" s="64"/>
      <c r="L9" s="64"/>
      <c r="M9" s="65"/>
      <c r="N9" s="66">
        <f>SUM(F9:M9)</f>
        <v>1911.85</v>
      </c>
      <c r="O9" s="3"/>
      <c r="P9" s="10"/>
      <c r="Q9" s="33" t="str">
        <f t="shared" ref="Q9:Q40" si="0">IF(P9="Y",SUM(N9-(N9/1.2)),"-")</f>
        <v>-</v>
      </c>
      <c r="S9" s="77">
        <f>IF(P9="y",SUM(N9-Q9),N9)</f>
        <v>1911.85</v>
      </c>
      <c r="T9" s="63"/>
      <c r="U9" s="78" t="s">
        <v>53</v>
      </c>
      <c r="V9" s="79">
        <f t="shared" ref="V9:V73" si="1">IF(U9="I",N9,"-")</f>
        <v>1911.85</v>
      </c>
      <c r="W9" s="63"/>
      <c r="X9" s="3"/>
      <c r="Y9" s="3"/>
    </row>
    <row r="10" spans="1:25" x14ac:dyDescent="0.35">
      <c r="A10" s="123"/>
      <c r="B10" s="134">
        <v>45760</v>
      </c>
      <c r="C10" s="90" t="s">
        <v>70</v>
      </c>
      <c r="D10" s="94" t="s">
        <v>71</v>
      </c>
      <c r="E10" s="97" t="s">
        <v>50</v>
      </c>
      <c r="F10" s="90" t="s">
        <v>73</v>
      </c>
      <c r="G10" s="64"/>
      <c r="H10" s="64"/>
      <c r="I10" s="64"/>
      <c r="J10" s="64">
        <v>1503.04</v>
      </c>
      <c r="K10" s="64"/>
      <c r="L10" s="64"/>
      <c r="M10" s="65"/>
      <c r="N10" s="66">
        <f t="shared" ref="N10:N73" si="2">SUM(F10:M10)</f>
        <v>1503.04</v>
      </c>
      <c r="O10" s="3"/>
      <c r="P10" s="10"/>
      <c r="Q10" s="33" t="str">
        <f t="shared" si="0"/>
        <v>-</v>
      </c>
      <c r="R10" s="34"/>
      <c r="S10" s="77">
        <f>IF(P10="y",SUM(N10-Q10),N10)</f>
        <v>1503.04</v>
      </c>
      <c r="T10" s="63"/>
      <c r="U10" s="78" t="s">
        <v>53</v>
      </c>
      <c r="V10" s="79">
        <f t="shared" si="1"/>
        <v>1503.04</v>
      </c>
      <c r="W10" s="63"/>
      <c r="X10" s="3"/>
      <c r="Y10" s="3"/>
    </row>
    <row r="11" spans="1:25" x14ac:dyDescent="0.35">
      <c r="A11" s="123"/>
      <c r="B11" s="134">
        <v>45760</v>
      </c>
      <c r="C11" s="90" t="s">
        <v>70</v>
      </c>
      <c r="D11" s="94" t="s">
        <v>71</v>
      </c>
      <c r="E11" s="94" t="s">
        <v>72</v>
      </c>
      <c r="F11" s="94" t="s">
        <v>74</v>
      </c>
      <c r="G11" s="64"/>
      <c r="H11" s="64"/>
      <c r="I11" s="64">
        <v>86.08</v>
      </c>
      <c r="J11" s="64"/>
      <c r="K11" s="64"/>
      <c r="L11" s="64"/>
      <c r="M11" s="65"/>
      <c r="N11" s="66">
        <f t="shared" si="2"/>
        <v>86.08</v>
      </c>
      <c r="O11" s="3"/>
      <c r="P11" s="10" t="s">
        <v>75</v>
      </c>
      <c r="Q11" s="33">
        <f t="shared" si="0"/>
        <v>14.346666666666664</v>
      </c>
      <c r="R11" s="34"/>
      <c r="S11" s="77">
        <f>IF(P11="y",SUM(N11-Q11),N11)</f>
        <v>71.733333333333334</v>
      </c>
      <c r="T11" s="63"/>
      <c r="U11" s="78" t="s">
        <v>53</v>
      </c>
      <c r="V11" s="79">
        <f t="shared" si="1"/>
        <v>86.08</v>
      </c>
      <c r="W11" s="63"/>
      <c r="X11" s="3"/>
      <c r="Y11" s="3"/>
    </row>
    <row r="12" spans="1:25" x14ac:dyDescent="0.35">
      <c r="A12" s="123"/>
      <c r="B12" s="134">
        <v>45769</v>
      </c>
      <c r="C12" s="90" t="s">
        <v>70</v>
      </c>
      <c r="D12" s="94" t="s">
        <v>71</v>
      </c>
      <c r="E12" s="94" t="s">
        <v>76</v>
      </c>
      <c r="F12" s="94" t="s">
        <v>77</v>
      </c>
      <c r="G12" s="64"/>
      <c r="H12" s="64"/>
      <c r="I12" s="64"/>
      <c r="J12" s="64"/>
      <c r="K12" s="64"/>
      <c r="L12" s="64">
        <v>175.5</v>
      </c>
      <c r="M12" s="64"/>
      <c r="N12" s="66">
        <f t="shared" si="2"/>
        <v>175.5</v>
      </c>
      <c r="O12" s="3"/>
      <c r="P12" s="10" t="s">
        <v>75</v>
      </c>
      <c r="Q12" s="33">
        <f t="shared" si="0"/>
        <v>29.25</v>
      </c>
      <c r="R12" s="34"/>
      <c r="S12" s="77">
        <f t="shared" ref="S12:S76" si="3">IF(P12="y",SUM(N12-Q12),N12)</f>
        <v>146.25</v>
      </c>
      <c r="T12" s="63"/>
      <c r="U12" s="78" t="s">
        <v>53</v>
      </c>
      <c r="V12" s="79">
        <f t="shared" si="1"/>
        <v>175.5</v>
      </c>
      <c r="W12" s="63"/>
      <c r="X12" s="3"/>
      <c r="Y12" s="3"/>
    </row>
    <row r="13" spans="1:25" x14ac:dyDescent="0.35">
      <c r="A13" s="123"/>
      <c r="B13" s="134">
        <v>45769</v>
      </c>
      <c r="C13" s="90" t="s">
        <v>70</v>
      </c>
      <c r="D13" s="94" t="s">
        <v>71</v>
      </c>
      <c r="E13" s="94" t="s">
        <v>81</v>
      </c>
      <c r="F13" s="94" t="s">
        <v>78</v>
      </c>
      <c r="G13" s="64"/>
      <c r="H13" s="64"/>
      <c r="I13" s="64"/>
      <c r="J13" s="64"/>
      <c r="K13" s="64"/>
      <c r="L13" s="90"/>
      <c r="M13" s="152">
        <v>1000</v>
      </c>
      <c r="N13" s="66">
        <f t="shared" si="2"/>
        <v>1000</v>
      </c>
      <c r="O13" s="4"/>
      <c r="P13" s="10"/>
      <c r="Q13" s="33" t="str">
        <f t="shared" si="0"/>
        <v>-</v>
      </c>
      <c r="R13" s="125"/>
      <c r="S13" s="77">
        <f t="shared" si="3"/>
        <v>1000</v>
      </c>
      <c r="T13" s="124"/>
      <c r="U13" s="78" t="s">
        <v>53</v>
      </c>
      <c r="V13" s="79">
        <f t="shared" si="1"/>
        <v>1000</v>
      </c>
      <c r="W13" s="126"/>
      <c r="X13" s="3"/>
      <c r="Y13" s="3"/>
    </row>
    <row r="14" spans="1:25" x14ac:dyDescent="0.35">
      <c r="A14" s="123"/>
      <c r="B14" s="134">
        <v>45769</v>
      </c>
      <c r="C14" s="90" t="s">
        <v>70</v>
      </c>
      <c r="D14" s="94" t="s">
        <v>71</v>
      </c>
      <c r="E14" s="94" t="s">
        <v>79</v>
      </c>
      <c r="F14" s="94" t="s">
        <v>80</v>
      </c>
      <c r="G14" s="64"/>
      <c r="H14" s="64"/>
      <c r="I14" s="64"/>
      <c r="J14" s="64"/>
      <c r="K14" s="64"/>
      <c r="L14" s="64">
        <v>716.4</v>
      </c>
      <c r="M14" s="65"/>
      <c r="N14" s="66">
        <f t="shared" si="2"/>
        <v>716.4</v>
      </c>
      <c r="O14" s="3"/>
      <c r="P14" s="10" t="s">
        <v>75</v>
      </c>
      <c r="Q14" s="33">
        <f t="shared" si="0"/>
        <v>119.39999999999998</v>
      </c>
      <c r="R14" s="34"/>
      <c r="S14" s="77">
        <f t="shared" si="3"/>
        <v>597</v>
      </c>
      <c r="T14" s="63"/>
      <c r="U14" s="78" t="s">
        <v>53</v>
      </c>
      <c r="V14" s="79">
        <f t="shared" si="1"/>
        <v>716.4</v>
      </c>
      <c r="W14" s="63"/>
      <c r="X14" s="3"/>
      <c r="Y14" s="3"/>
    </row>
    <row r="15" spans="1:25" x14ac:dyDescent="0.35">
      <c r="A15" s="123"/>
      <c r="B15" s="134">
        <v>45769</v>
      </c>
      <c r="C15" s="135" t="s">
        <v>70</v>
      </c>
      <c r="D15" s="94" t="s">
        <v>71</v>
      </c>
      <c r="E15" s="94" t="s">
        <v>72</v>
      </c>
      <c r="F15" s="94" t="s">
        <v>88</v>
      </c>
      <c r="G15" s="146">
        <v>1327.23</v>
      </c>
      <c r="H15" s="64"/>
      <c r="I15" s="64"/>
      <c r="J15" s="64"/>
      <c r="K15" s="64"/>
      <c r="L15" s="64"/>
      <c r="M15" s="65"/>
      <c r="N15" s="66">
        <f t="shared" si="2"/>
        <v>1327.23</v>
      </c>
      <c r="O15" s="3"/>
      <c r="P15" s="10"/>
      <c r="Q15" s="33" t="str">
        <f t="shared" si="0"/>
        <v>-</v>
      </c>
      <c r="R15" s="34"/>
      <c r="S15" s="77">
        <f t="shared" si="3"/>
        <v>1327.23</v>
      </c>
      <c r="T15" s="63"/>
      <c r="U15" s="78" t="s">
        <v>53</v>
      </c>
      <c r="V15" s="79">
        <f t="shared" si="1"/>
        <v>1327.23</v>
      </c>
      <c r="W15" s="63"/>
      <c r="X15" s="3"/>
      <c r="Y15" s="3"/>
    </row>
    <row r="16" spans="1:25" x14ac:dyDescent="0.35">
      <c r="A16" s="123"/>
      <c r="B16" s="134">
        <v>45769</v>
      </c>
      <c r="C16" s="90" t="s">
        <v>70</v>
      </c>
      <c r="D16" s="94" t="s">
        <v>71</v>
      </c>
      <c r="E16" s="94" t="s">
        <v>90</v>
      </c>
      <c r="F16" s="94" t="s">
        <v>89</v>
      </c>
      <c r="G16" s="64"/>
      <c r="H16" s="64"/>
      <c r="I16" s="64"/>
      <c r="J16" s="64"/>
      <c r="K16" s="64"/>
      <c r="L16" s="64">
        <v>665.62</v>
      </c>
      <c r="M16" s="65"/>
      <c r="N16" s="66">
        <f t="shared" si="2"/>
        <v>665.62</v>
      </c>
      <c r="O16" s="3"/>
      <c r="P16" s="10"/>
      <c r="Q16" s="148" t="str">
        <f>IF(P16="Y",SUM(N16-(N16/1.2)),"-")</f>
        <v>-</v>
      </c>
      <c r="R16" s="34"/>
      <c r="S16" s="77">
        <f t="shared" si="3"/>
        <v>665.62</v>
      </c>
      <c r="T16" s="63"/>
      <c r="U16" s="78" t="s">
        <v>53</v>
      </c>
      <c r="V16" s="79">
        <f t="shared" si="1"/>
        <v>665.62</v>
      </c>
      <c r="W16" s="63"/>
      <c r="X16" s="3"/>
      <c r="Y16" s="3"/>
    </row>
    <row r="17" spans="1:25" x14ac:dyDescent="0.35">
      <c r="A17" s="123"/>
      <c r="B17" s="134">
        <v>45789</v>
      </c>
      <c r="C17" s="90" t="s">
        <v>96</v>
      </c>
      <c r="D17" s="94">
        <v>1187</v>
      </c>
      <c r="E17" s="94" t="s">
        <v>97</v>
      </c>
      <c r="F17" s="94" t="s">
        <v>78</v>
      </c>
      <c r="G17" s="64"/>
      <c r="H17" s="64"/>
      <c r="I17" s="64"/>
      <c r="J17" s="64"/>
      <c r="K17" s="64"/>
      <c r="L17" s="64"/>
      <c r="M17" s="65">
        <v>1000</v>
      </c>
      <c r="N17" s="66">
        <f t="shared" si="2"/>
        <v>1000</v>
      </c>
      <c r="O17" s="3"/>
      <c r="P17" s="10"/>
      <c r="Q17" s="147"/>
      <c r="R17" s="34"/>
      <c r="S17" s="77">
        <f>IF(P17="y",SUM(N17-Q18),N17)</f>
        <v>1000</v>
      </c>
      <c r="T17" s="63"/>
      <c r="U17" s="78" t="s">
        <v>53</v>
      </c>
      <c r="V17" s="79">
        <f t="shared" si="1"/>
        <v>1000</v>
      </c>
      <c r="W17" s="63"/>
      <c r="X17" s="3"/>
      <c r="Y17" s="3"/>
    </row>
    <row r="18" spans="1:25" x14ac:dyDescent="0.35">
      <c r="A18" s="123"/>
      <c r="B18" s="134">
        <v>45789</v>
      </c>
      <c r="C18" s="90" t="s">
        <v>96</v>
      </c>
      <c r="D18" s="94">
        <v>1188</v>
      </c>
      <c r="E18" s="94" t="s">
        <v>98</v>
      </c>
      <c r="F18" s="94" t="s">
        <v>78</v>
      </c>
      <c r="G18" s="64"/>
      <c r="H18" s="64"/>
      <c r="I18" s="64"/>
      <c r="J18" s="64"/>
      <c r="K18" s="64"/>
      <c r="L18" s="64"/>
      <c r="M18" s="65">
        <v>1000</v>
      </c>
      <c r="N18" s="66">
        <f t="shared" si="2"/>
        <v>1000</v>
      </c>
      <c r="O18" s="3"/>
      <c r="P18" s="10"/>
      <c r="Q18" s="33" t="str">
        <f>IF(P17="Y",SUM(N17-(N17/1.2)),"-")</f>
        <v>-</v>
      </c>
      <c r="R18" s="34"/>
      <c r="S18" s="77">
        <f>IF(P18="y",SUM(N18-Q19),N18)</f>
        <v>1000</v>
      </c>
      <c r="T18" s="63"/>
      <c r="U18" s="78" t="s">
        <v>53</v>
      </c>
      <c r="V18" s="79">
        <f t="shared" si="1"/>
        <v>1000</v>
      </c>
      <c r="W18" s="63"/>
      <c r="X18" s="3"/>
      <c r="Y18" s="3"/>
    </row>
    <row r="19" spans="1:25" x14ac:dyDescent="0.35">
      <c r="A19" s="123"/>
      <c r="B19" s="134">
        <v>45789</v>
      </c>
      <c r="C19" s="90" t="s">
        <v>96</v>
      </c>
      <c r="D19" s="94">
        <v>1189</v>
      </c>
      <c r="E19" s="94" t="s">
        <v>99</v>
      </c>
      <c r="F19" s="94" t="s">
        <v>78</v>
      </c>
      <c r="G19" s="64"/>
      <c r="H19" s="64"/>
      <c r="I19" s="64"/>
      <c r="J19" s="64"/>
      <c r="K19" s="64"/>
      <c r="L19" s="64"/>
      <c r="M19" s="65">
        <v>40</v>
      </c>
      <c r="N19" s="66">
        <f t="shared" si="2"/>
        <v>40</v>
      </c>
      <c r="O19" s="3"/>
      <c r="P19" s="10"/>
      <c r="Q19" s="33" t="str">
        <f t="shared" si="0"/>
        <v>-</v>
      </c>
      <c r="R19" s="34"/>
      <c r="S19" s="77">
        <f t="shared" si="3"/>
        <v>40</v>
      </c>
      <c r="T19" s="63"/>
      <c r="U19" s="78" t="s">
        <v>53</v>
      </c>
      <c r="V19" s="79">
        <f t="shared" si="1"/>
        <v>40</v>
      </c>
      <c r="W19" s="63"/>
      <c r="X19" s="3"/>
      <c r="Y19" s="3"/>
    </row>
    <row r="20" spans="1:25" x14ac:dyDescent="0.35">
      <c r="A20" s="123"/>
      <c r="B20" s="134">
        <v>45789</v>
      </c>
      <c r="C20" s="90" t="s">
        <v>96</v>
      </c>
      <c r="D20" s="94">
        <v>1191</v>
      </c>
      <c r="E20" s="94" t="s">
        <v>100</v>
      </c>
      <c r="F20" s="94" t="s">
        <v>78</v>
      </c>
      <c r="G20" s="64"/>
      <c r="H20" s="64"/>
      <c r="I20" s="64"/>
      <c r="J20" s="64"/>
      <c r="K20" s="64"/>
      <c r="L20" s="64"/>
      <c r="M20" s="64">
        <v>1000</v>
      </c>
      <c r="N20" s="66">
        <f t="shared" si="2"/>
        <v>1000</v>
      </c>
      <c r="O20" s="3"/>
      <c r="P20" s="10"/>
      <c r="Q20" s="33" t="str">
        <f t="shared" si="0"/>
        <v>-</v>
      </c>
      <c r="R20" s="34"/>
      <c r="S20" s="77">
        <f t="shared" si="3"/>
        <v>1000</v>
      </c>
      <c r="T20" s="63"/>
      <c r="U20" s="78" t="s">
        <v>53</v>
      </c>
      <c r="V20" s="79">
        <f t="shared" si="1"/>
        <v>1000</v>
      </c>
      <c r="W20" s="63"/>
      <c r="X20" s="3"/>
      <c r="Y20" s="3"/>
    </row>
    <row r="21" spans="1:25" x14ac:dyDescent="0.35">
      <c r="A21" s="123"/>
      <c r="B21" s="134">
        <v>45789</v>
      </c>
      <c r="C21" s="90" t="s">
        <v>96</v>
      </c>
      <c r="D21" s="94">
        <v>1190</v>
      </c>
      <c r="E21" s="94" t="s">
        <v>101</v>
      </c>
      <c r="F21" s="94" t="s">
        <v>102</v>
      </c>
      <c r="G21" s="64"/>
      <c r="H21" s="64"/>
      <c r="I21" s="64"/>
      <c r="J21" s="64"/>
      <c r="K21" s="64"/>
      <c r="L21" s="64"/>
      <c r="M21" s="65">
        <v>10</v>
      </c>
      <c r="N21" s="66">
        <f t="shared" si="2"/>
        <v>10</v>
      </c>
      <c r="O21" s="3"/>
      <c r="P21" s="10"/>
      <c r="Q21" s="33" t="str">
        <f t="shared" si="0"/>
        <v>-</v>
      </c>
      <c r="R21" s="34"/>
      <c r="S21" s="77">
        <f t="shared" si="3"/>
        <v>10</v>
      </c>
      <c r="T21" s="63"/>
      <c r="U21" s="78" t="s">
        <v>51</v>
      </c>
      <c r="V21" s="79" t="str">
        <f t="shared" si="1"/>
        <v>-</v>
      </c>
      <c r="W21" s="63" t="s">
        <v>32</v>
      </c>
      <c r="X21" s="3"/>
      <c r="Y21" s="3"/>
    </row>
    <row r="22" spans="1:25" x14ac:dyDescent="0.35">
      <c r="A22" s="123"/>
      <c r="B22" s="134">
        <v>45789</v>
      </c>
      <c r="C22" s="90" t="s">
        <v>96</v>
      </c>
      <c r="D22" s="94">
        <v>1192</v>
      </c>
      <c r="E22" s="94" t="s">
        <v>103</v>
      </c>
      <c r="F22" s="94" t="s">
        <v>78</v>
      </c>
      <c r="G22" s="64"/>
      <c r="H22" s="64"/>
      <c r="I22" s="64"/>
      <c r="J22" s="64"/>
      <c r="K22" s="64"/>
      <c r="L22" s="64"/>
      <c r="M22" s="65">
        <v>260</v>
      </c>
      <c r="N22" s="66">
        <f t="shared" si="2"/>
        <v>260</v>
      </c>
      <c r="O22" s="3"/>
      <c r="P22" s="10"/>
      <c r="Q22" s="33" t="str">
        <f t="shared" si="0"/>
        <v>-</v>
      </c>
      <c r="R22" s="34"/>
      <c r="S22" s="77">
        <f t="shared" si="3"/>
        <v>260</v>
      </c>
      <c r="T22" s="63"/>
      <c r="U22" s="78" t="s">
        <v>53</v>
      </c>
      <c r="V22" s="79">
        <f t="shared" si="1"/>
        <v>260</v>
      </c>
      <c r="W22" s="63" t="s">
        <v>32</v>
      </c>
      <c r="X22" s="3"/>
      <c r="Y22" s="3"/>
    </row>
    <row r="23" spans="1:25" x14ac:dyDescent="0.35">
      <c r="A23" s="123"/>
      <c r="B23" s="134">
        <v>45789</v>
      </c>
      <c r="C23" s="90" t="s">
        <v>96</v>
      </c>
      <c r="D23" s="94">
        <v>1193</v>
      </c>
      <c r="E23" s="94" t="s">
        <v>104</v>
      </c>
      <c r="F23" s="94" t="s">
        <v>78</v>
      </c>
      <c r="G23" s="64"/>
      <c r="H23" s="64"/>
      <c r="I23" s="64"/>
      <c r="J23" s="64"/>
      <c r="K23" s="64"/>
      <c r="L23" s="64"/>
      <c r="M23" s="65">
        <v>500</v>
      </c>
      <c r="N23" s="66">
        <f t="shared" si="2"/>
        <v>500</v>
      </c>
      <c r="O23" s="3"/>
      <c r="P23" s="10"/>
      <c r="Q23" s="33" t="str">
        <f t="shared" si="0"/>
        <v>-</v>
      </c>
      <c r="R23" s="34"/>
      <c r="S23" s="77">
        <f t="shared" si="3"/>
        <v>500</v>
      </c>
      <c r="T23" s="63"/>
      <c r="U23" s="78" t="s">
        <v>53</v>
      </c>
      <c r="V23" s="79">
        <f t="shared" si="1"/>
        <v>500</v>
      </c>
      <c r="W23" s="63"/>
      <c r="X23" s="3"/>
      <c r="Y23" s="3"/>
    </row>
    <row r="24" spans="1:25" x14ac:dyDescent="0.35">
      <c r="A24" s="123"/>
      <c r="B24" s="134">
        <v>45803</v>
      </c>
      <c r="C24" s="90" t="s">
        <v>105</v>
      </c>
      <c r="D24" s="94" t="s">
        <v>71</v>
      </c>
      <c r="E24" s="94" t="s">
        <v>106</v>
      </c>
      <c r="F24" s="94" t="s">
        <v>107</v>
      </c>
      <c r="G24" s="64"/>
      <c r="H24" s="64"/>
      <c r="I24" s="64">
        <v>102</v>
      </c>
      <c r="J24" s="64"/>
      <c r="K24" s="64"/>
      <c r="L24" s="64"/>
      <c r="M24" s="65"/>
      <c r="N24" s="66">
        <f t="shared" si="2"/>
        <v>102</v>
      </c>
      <c r="O24" s="3"/>
      <c r="P24" s="10" t="s">
        <v>75</v>
      </c>
      <c r="Q24" s="33">
        <f t="shared" si="0"/>
        <v>17</v>
      </c>
      <c r="R24" s="34"/>
      <c r="S24" s="77">
        <f t="shared" si="3"/>
        <v>85</v>
      </c>
      <c r="T24" s="63"/>
      <c r="U24" s="78" t="s">
        <v>53</v>
      </c>
      <c r="V24" s="79">
        <f t="shared" si="1"/>
        <v>102</v>
      </c>
      <c r="W24" s="63" t="s">
        <v>32</v>
      </c>
      <c r="X24" s="3"/>
      <c r="Y24" s="3"/>
    </row>
    <row r="25" spans="1:25" x14ac:dyDescent="0.35">
      <c r="A25" s="123"/>
      <c r="B25" s="134">
        <v>45812</v>
      </c>
      <c r="C25" s="90" t="s">
        <v>96</v>
      </c>
      <c r="D25" s="94" t="s">
        <v>71</v>
      </c>
      <c r="E25" s="94" t="s">
        <v>72</v>
      </c>
      <c r="F25" s="94" t="s">
        <v>110</v>
      </c>
      <c r="G25" s="64">
        <v>2434.34</v>
      </c>
      <c r="H25" s="64">
        <v>25</v>
      </c>
      <c r="I25" s="64"/>
      <c r="J25" s="64"/>
      <c r="K25" s="64"/>
      <c r="L25" s="64"/>
      <c r="M25" s="65"/>
      <c r="N25" s="66">
        <f t="shared" si="2"/>
        <v>2459.34</v>
      </c>
      <c r="O25" s="3"/>
      <c r="P25" s="10"/>
      <c r="Q25" s="33" t="str">
        <f t="shared" si="0"/>
        <v>-</v>
      </c>
      <c r="R25" s="34"/>
      <c r="S25" s="77">
        <f t="shared" si="3"/>
        <v>2459.34</v>
      </c>
      <c r="T25" s="63"/>
      <c r="U25" s="78" t="s">
        <v>53</v>
      </c>
      <c r="V25" s="79">
        <f t="shared" si="1"/>
        <v>2459.34</v>
      </c>
      <c r="W25" s="63" t="s">
        <v>55</v>
      </c>
      <c r="X25" s="3"/>
      <c r="Y25" s="3"/>
    </row>
    <row r="26" spans="1:25" x14ac:dyDescent="0.35">
      <c r="A26" s="123"/>
      <c r="B26" s="134">
        <v>45825</v>
      </c>
      <c r="C26" s="90" t="s">
        <v>105</v>
      </c>
      <c r="D26" s="94" t="s">
        <v>71</v>
      </c>
      <c r="E26" s="94" t="s">
        <v>111</v>
      </c>
      <c r="F26" s="94" t="s">
        <v>112</v>
      </c>
      <c r="G26" s="64"/>
      <c r="H26" s="64"/>
      <c r="I26" s="64"/>
      <c r="J26" s="64"/>
      <c r="K26" s="146">
        <v>1105.48</v>
      </c>
      <c r="L26" s="64"/>
      <c r="M26" s="65"/>
      <c r="N26" s="66">
        <f t="shared" si="2"/>
        <v>1105.48</v>
      </c>
      <c r="O26" s="3"/>
      <c r="P26" s="10" t="s">
        <v>75</v>
      </c>
      <c r="Q26" s="33">
        <f t="shared" si="0"/>
        <v>184.24666666666667</v>
      </c>
      <c r="R26" s="34"/>
      <c r="S26" s="77">
        <f t="shared" si="3"/>
        <v>921.23333333333335</v>
      </c>
      <c r="T26" s="63"/>
      <c r="U26" s="78" t="s">
        <v>53</v>
      </c>
      <c r="V26" s="79">
        <f t="shared" si="1"/>
        <v>1105.48</v>
      </c>
      <c r="W26" s="63" t="s">
        <v>56</v>
      </c>
      <c r="X26" s="3"/>
      <c r="Y26" s="3"/>
    </row>
    <row r="27" spans="1:25" x14ac:dyDescent="0.35">
      <c r="A27" s="123"/>
      <c r="B27" s="134">
        <v>45841</v>
      </c>
      <c r="C27" s="90"/>
      <c r="D27" s="94" t="s">
        <v>71</v>
      </c>
      <c r="E27" s="94" t="s">
        <v>72</v>
      </c>
      <c r="F27" s="94" t="s">
        <v>115</v>
      </c>
      <c r="G27" s="64">
        <v>1216.17</v>
      </c>
      <c r="H27" s="64"/>
      <c r="I27" s="64"/>
      <c r="J27" s="64"/>
      <c r="K27" s="64"/>
      <c r="L27" s="64"/>
      <c r="M27" s="65"/>
      <c r="N27" s="66">
        <f t="shared" si="2"/>
        <v>1216.17</v>
      </c>
      <c r="O27" s="3"/>
      <c r="P27" s="10"/>
      <c r="Q27" s="33" t="str">
        <f t="shared" si="0"/>
        <v>-</v>
      </c>
      <c r="R27" s="34"/>
      <c r="S27" s="77">
        <f t="shared" si="3"/>
        <v>1216.17</v>
      </c>
      <c r="T27" s="63"/>
      <c r="U27" s="78" t="s">
        <v>51</v>
      </c>
      <c r="V27" s="79" t="str">
        <f t="shared" si="1"/>
        <v>-</v>
      </c>
      <c r="W27" s="63"/>
      <c r="X27" s="3"/>
      <c r="Y27" s="3"/>
    </row>
    <row r="28" spans="1:25" x14ac:dyDescent="0.35">
      <c r="A28" s="123"/>
      <c r="B28" s="134"/>
      <c r="C28" s="90"/>
      <c r="D28" s="94"/>
      <c r="E28" s="94"/>
      <c r="F28" s="94"/>
      <c r="G28" s="64"/>
      <c r="H28" s="64"/>
      <c r="I28" s="64"/>
      <c r="J28" s="64"/>
      <c r="K28" s="64"/>
      <c r="L28" s="64"/>
      <c r="M28" s="65"/>
      <c r="N28" s="66">
        <f t="shared" si="2"/>
        <v>0</v>
      </c>
      <c r="O28" s="3"/>
      <c r="P28" s="10"/>
      <c r="Q28" s="33" t="str">
        <f t="shared" si="0"/>
        <v>-</v>
      </c>
      <c r="R28" s="34"/>
      <c r="S28" s="77">
        <f t="shared" si="3"/>
        <v>0</v>
      </c>
      <c r="T28" s="63"/>
      <c r="U28" s="78" t="s">
        <v>51</v>
      </c>
      <c r="V28" s="79" t="str">
        <f t="shared" si="1"/>
        <v>-</v>
      </c>
      <c r="W28" s="63"/>
      <c r="X28" s="3"/>
      <c r="Y28" s="3"/>
    </row>
    <row r="29" spans="1:25" x14ac:dyDescent="0.35">
      <c r="A29" s="123"/>
      <c r="B29" s="134"/>
      <c r="C29" s="90"/>
      <c r="D29" s="136"/>
      <c r="E29" s="94"/>
      <c r="F29" s="94"/>
      <c r="G29" s="64"/>
      <c r="H29" s="64"/>
      <c r="I29" s="64"/>
      <c r="J29" s="64"/>
      <c r="K29" s="64"/>
      <c r="L29" s="64"/>
      <c r="M29" s="65"/>
      <c r="N29" s="66">
        <f t="shared" si="2"/>
        <v>0</v>
      </c>
      <c r="O29" s="3"/>
      <c r="P29" s="10"/>
      <c r="Q29" s="33" t="str">
        <f t="shared" si="0"/>
        <v>-</v>
      </c>
      <c r="R29" s="34"/>
      <c r="S29" s="77">
        <f t="shared" si="3"/>
        <v>0</v>
      </c>
      <c r="T29" s="63"/>
      <c r="U29" s="78" t="s">
        <v>51</v>
      </c>
      <c r="V29" s="79" t="str">
        <f t="shared" si="1"/>
        <v>-</v>
      </c>
      <c r="W29" s="80"/>
      <c r="X29" s="3"/>
      <c r="Y29" s="3"/>
    </row>
    <row r="30" spans="1:25" x14ac:dyDescent="0.35">
      <c r="A30" s="123"/>
      <c r="B30" s="134"/>
      <c r="C30" s="90"/>
      <c r="D30" s="94"/>
      <c r="E30" s="94"/>
      <c r="F30" s="94"/>
      <c r="G30" s="64"/>
      <c r="H30" s="64"/>
      <c r="I30" s="64"/>
      <c r="J30" s="64"/>
      <c r="K30" s="64"/>
      <c r="L30" s="64"/>
      <c r="M30" s="65"/>
      <c r="N30" s="66">
        <f t="shared" si="2"/>
        <v>0</v>
      </c>
      <c r="O30" s="3"/>
      <c r="P30" s="10"/>
      <c r="Q30" s="33" t="str">
        <f t="shared" si="0"/>
        <v>-</v>
      </c>
      <c r="R30" s="34"/>
      <c r="S30" s="77">
        <f t="shared" si="3"/>
        <v>0</v>
      </c>
      <c r="T30" s="63"/>
      <c r="U30" s="78" t="s">
        <v>51</v>
      </c>
      <c r="V30" s="79" t="str">
        <f t="shared" si="1"/>
        <v>-</v>
      </c>
      <c r="W30" s="80"/>
      <c r="X30" s="3"/>
      <c r="Y30" s="3"/>
    </row>
    <row r="31" spans="1:25" x14ac:dyDescent="0.35">
      <c r="A31" s="123"/>
      <c r="B31" s="134"/>
      <c r="C31" s="90"/>
      <c r="D31" s="94"/>
      <c r="E31" s="94"/>
      <c r="F31" s="94"/>
      <c r="G31" s="67"/>
      <c r="H31" s="67"/>
      <c r="I31" s="67"/>
      <c r="J31" s="67"/>
      <c r="K31" s="67"/>
      <c r="L31" s="67"/>
      <c r="M31" s="68"/>
      <c r="N31" s="66">
        <f t="shared" si="2"/>
        <v>0</v>
      </c>
      <c r="O31" s="3"/>
      <c r="P31" s="10"/>
      <c r="Q31" s="33" t="str">
        <f t="shared" si="0"/>
        <v>-</v>
      </c>
      <c r="R31" s="34"/>
      <c r="S31" s="77">
        <f t="shared" si="3"/>
        <v>0</v>
      </c>
      <c r="T31" s="63"/>
      <c r="U31" s="78" t="s">
        <v>51</v>
      </c>
      <c r="V31" s="79" t="str">
        <f t="shared" si="1"/>
        <v>-</v>
      </c>
      <c r="W31" s="63"/>
      <c r="X31" s="3"/>
      <c r="Y31" s="3"/>
    </row>
    <row r="32" spans="1:25" x14ac:dyDescent="0.35">
      <c r="A32" s="123"/>
      <c r="B32" s="134"/>
      <c r="C32" s="90"/>
      <c r="D32" s="94"/>
      <c r="E32" s="94"/>
      <c r="F32" s="94"/>
      <c r="G32" s="67"/>
      <c r="H32" s="67"/>
      <c r="I32" s="67"/>
      <c r="J32" s="67"/>
      <c r="K32" s="67"/>
      <c r="L32" s="67"/>
      <c r="M32" s="68"/>
      <c r="N32" s="66">
        <f t="shared" si="2"/>
        <v>0</v>
      </c>
      <c r="O32" s="3"/>
      <c r="P32" s="10"/>
      <c r="Q32" s="33" t="str">
        <f t="shared" si="0"/>
        <v>-</v>
      </c>
      <c r="R32" s="34"/>
      <c r="S32" s="77">
        <f t="shared" si="3"/>
        <v>0</v>
      </c>
      <c r="T32" s="63"/>
      <c r="U32" s="78" t="s">
        <v>51</v>
      </c>
      <c r="V32" s="79" t="str">
        <f t="shared" si="1"/>
        <v>-</v>
      </c>
      <c r="W32" s="63"/>
      <c r="X32" s="3"/>
      <c r="Y32" s="3"/>
    </row>
    <row r="33" spans="1:25" x14ac:dyDescent="0.35">
      <c r="A33" s="123"/>
      <c r="B33" s="134"/>
      <c r="C33" s="90"/>
      <c r="D33" s="94"/>
      <c r="E33" s="94"/>
      <c r="F33" s="94"/>
      <c r="G33" s="67"/>
      <c r="H33" s="67"/>
      <c r="I33" s="67"/>
      <c r="J33" s="67"/>
      <c r="K33" s="67"/>
      <c r="L33" s="67"/>
      <c r="M33" s="68"/>
      <c r="N33" s="66">
        <f t="shared" si="2"/>
        <v>0</v>
      </c>
      <c r="O33" s="3"/>
      <c r="P33" s="10"/>
      <c r="Q33" s="33" t="str">
        <f t="shared" si="0"/>
        <v>-</v>
      </c>
      <c r="R33" s="34"/>
      <c r="S33" s="77">
        <f t="shared" si="3"/>
        <v>0</v>
      </c>
      <c r="T33" s="63"/>
      <c r="U33" s="78" t="s">
        <v>51</v>
      </c>
      <c r="V33" s="79" t="str">
        <f t="shared" si="1"/>
        <v>-</v>
      </c>
      <c r="W33" s="63"/>
      <c r="X33" s="3"/>
      <c r="Y33" s="3"/>
    </row>
    <row r="34" spans="1:25" x14ac:dyDescent="0.35">
      <c r="A34" s="123"/>
      <c r="B34" s="134"/>
      <c r="C34" s="90"/>
      <c r="D34" s="94"/>
      <c r="E34" s="94"/>
      <c r="F34" s="94"/>
      <c r="G34" s="67"/>
      <c r="H34" s="67"/>
      <c r="I34" s="67"/>
      <c r="J34" s="67"/>
      <c r="K34" s="67"/>
      <c r="L34" s="67"/>
      <c r="M34" s="68"/>
      <c r="N34" s="66">
        <f t="shared" si="2"/>
        <v>0</v>
      </c>
      <c r="O34" s="3"/>
      <c r="P34" s="10"/>
      <c r="Q34" s="33" t="str">
        <f t="shared" si="0"/>
        <v>-</v>
      </c>
      <c r="R34" s="34"/>
      <c r="S34" s="77">
        <f t="shared" si="3"/>
        <v>0</v>
      </c>
      <c r="T34" s="63"/>
      <c r="U34" s="78" t="s">
        <v>51</v>
      </c>
      <c r="V34" s="79" t="str">
        <f t="shared" si="1"/>
        <v>-</v>
      </c>
      <c r="W34" s="63"/>
      <c r="X34" s="3"/>
      <c r="Y34" s="3"/>
    </row>
    <row r="35" spans="1:25" x14ac:dyDescent="0.35">
      <c r="A35" s="123"/>
      <c r="B35" s="134"/>
      <c r="C35" s="90"/>
      <c r="D35" s="94"/>
      <c r="E35" s="94"/>
      <c r="F35" s="94"/>
      <c r="G35" s="67"/>
      <c r="H35" s="67"/>
      <c r="I35" s="67"/>
      <c r="J35" s="67"/>
      <c r="K35" s="67"/>
      <c r="L35" s="67"/>
      <c r="M35" s="68"/>
      <c r="N35" s="66">
        <f t="shared" si="2"/>
        <v>0</v>
      </c>
      <c r="O35" s="3"/>
      <c r="P35" s="10"/>
      <c r="Q35" s="33" t="str">
        <f t="shared" si="0"/>
        <v>-</v>
      </c>
      <c r="R35" s="34"/>
      <c r="S35" s="77">
        <f t="shared" si="3"/>
        <v>0</v>
      </c>
      <c r="T35" s="63"/>
      <c r="U35" s="78" t="s">
        <v>51</v>
      </c>
      <c r="V35" s="79" t="str">
        <f t="shared" si="1"/>
        <v>-</v>
      </c>
      <c r="W35" s="63"/>
      <c r="X35" s="3"/>
      <c r="Y35" s="3"/>
    </row>
    <row r="36" spans="1:25" x14ac:dyDescent="0.35">
      <c r="A36" s="123"/>
      <c r="B36" s="134"/>
      <c r="C36" s="90"/>
      <c r="D36" s="94"/>
      <c r="E36" s="94"/>
      <c r="F36" s="94"/>
      <c r="G36" s="67"/>
      <c r="H36" s="67"/>
      <c r="I36" s="67"/>
      <c r="J36" s="67"/>
      <c r="K36" s="67"/>
      <c r="L36" s="67"/>
      <c r="M36" s="68"/>
      <c r="N36" s="66">
        <f t="shared" si="2"/>
        <v>0</v>
      </c>
      <c r="O36" s="3"/>
      <c r="P36" s="10"/>
      <c r="Q36" s="33" t="str">
        <f t="shared" si="0"/>
        <v>-</v>
      </c>
      <c r="R36" s="34"/>
      <c r="S36" s="77">
        <f t="shared" si="3"/>
        <v>0</v>
      </c>
      <c r="T36" s="63"/>
      <c r="U36" s="78" t="s">
        <v>51</v>
      </c>
      <c r="V36" s="79" t="str">
        <f t="shared" si="1"/>
        <v>-</v>
      </c>
      <c r="W36" s="63"/>
      <c r="X36" s="3"/>
      <c r="Y36" s="3"/>
    </row>
    <row r="37" spans="1:25" x14ac:dyDescent="0.35">
      <c r="A37" s="123"/>
      <c r="B37" s="134"/>
      <c r="C37" s="90"/>
      <c r="D37" s="94"/>
      <c r="E37" s="94"/>
      <c r="F37" s="94"/>
      <c r="G37" s="64"/>
      <c r="H37" s="64"/>
      <c r="I37" s="64"/>
      <c r="J37" s="64"/>
      <c r="K37" s="64"/>
      <c r="L37" s="64"/>
      <c r="M37" s="65"/>
      <c r="N37" s="66">
        <f t="shared" si="2"/>
        <v>0</v>
      </c>
      <c r="O37" s="3"/>
      <c r="P37" s="10"/>
      <c r="Q37" s="33" t="str">
        <f t="shared" si="0"/>
        <v>-</v>
      </c>
      <c r="R37" s="34"/>
      <c r="S37" s="77">
        <f t="shared" si="3"/>
        <v>0</v>
      </c>
      <c r="T37" s="63"/>
      <c r="U37" s="78" t="s">
        <v>51</v>
      </c>
      <c r="V37" s="79" t="str">
        <f t="shared" si="1"/>
        <v>-</v>
      </c>
      <c r="W37" s="63" t="s">
        <v>58</v>
      </c>
      <c r="X37" s="3"/>
      <c r="Y37" s="3"/>
    </row>
    <row r="38" spans="1:25" x14ac:dyDescent="0.35">
      <c r="A38" s="123"/>
      <c r="B38" s="134"/>
      <c r="C38" s="90"/>
      <c r="D38" s="94"/>
      <c r="E38" s="94"/>
      <c r="F38" s="94"/>
      <c r="G38" s="64"/>
      <c r="H38" s="64"/>
      <c r="I38" s="64"/>
      <c r="J38" s="64"/>
      <c r="K38" s="64"/>
      <c r="L38" s="64"/>
      <c r="M38" s="65"/>
      <c r="N38" s="66">
        <f t="shared" si="2"/>
        <v>0</v>
      </c>
      <c r="O38" s="3"/>
      <c r="P38" s="10"/>
      <c r="Q38" s="33" t="str">
        <f t="shared" si="0"/>
        <v>-</v>
      </c>
      <c r="R38" s="34"/>
      <c r="S38" s="77">
        <f t="shared" si="3"/>
        <v>0</v>
      </c>
      <c r="T38" s="63"/>
      <c r="U38" s="78" t="s">
        <v>51</v>
      </c>
      <c r="V38" s="79" t="str">
        <f t="shared" si="1"/>
        <v>-</v>
      </c>
      <c r="W38" s="63" t="s">
        <v>59</v>
      </c>
      <c r="X38" s="3"/>
      <c r="Y38" s="3"/>
    </row>
    <row r="39" spans="1:25" x14ac:dyDescent="0.35">
      <c r="A39" s="123"/>
      <c r="B39" s="134"/>
      <c r="C39" s="90"/>
      <c r="D39" s="94"/>
      <c r="E39" s="94"/>
      <c r="F39" s="94"/>
      <c r="G39" s="64"/>
      <c r="H39" s="64"/>
      <c r="I39" s="64"/>
      <c r="J39" s="64"/>
      <c r="K39" s="64"/>
      <c r="L39" s="64"/>
      <c r="M39" s="65"/>
      <c r="N39" s="66">
        <f t="shared" si="2"/>
        <v>0</v>
      </c>
      <c r="O39" s="3"/>
      <c r="P39" s="10"/>
      <c r="Q39" s="33" t="str">
        <f t="shared" si="0"/>
        <v>-</v>
      </c>
      <c r="R39" s="34"/>
      <c r="S39" s="77">
        <f t="shared" si="3"/>
        <v>0</v>
      </c>
      <c r="T39" s="63"/>
      <c r="U39" s="78" t="s">
        <v>51</v>
      </c>
      <c r="V39" s="79" t="str">
        <f t="shared" si="1"/>
        <v>-</v>
      </c>
      <c r="W39" s="63"/>
      <c r="X39" s="3"/>
      <c r="Y39" s="3"/>
    </row>
    <row r="40" spans="1:25" x14ac:dyDescent="0.35">
      <c r="A40" s="123"/>
      <c r="B40" s="134"/>
      <c r="C40" s="90"/>
      <c r="D40" s="94"/>
      <c r="E40" s="94"/>
      <c r="F40" s="94"/>
      <c r="G40" s="64"/>
      <c r="H40" s="64"/>
      <c r="I40" s="64"/>
      <c r="J40" s="64"/>
      <c r="K40" s="64"/>
      <c r="L40" s="64"/>
      <c r="M40" s="69"/>
      <c r="N40" s="66">
        <f t="shared" si="2"/>
        <v>0</v>
      </c>
      <c r="O40" s="3"/>
      <c r="P40" s="10"/>
      <c r="Q40" s="33" t="str">
        <f t="shared" si="0"/>
        <v>-</v>
      </c>
      <c r="R40" s="34"/>
      <c r="S40" s="77">
        <f t="shared" si="3"/>
        <v>0</v>
      </c>
      <c r="T40" s="63"/>
      <c r="U40" s="78" t="s">
        <v>51</v>
      </c>
      <c r="V40" s="79" t="str">
        <f t="shared" si="1"/>
        <v>-</v>
      </c>
      <c r="W40" s="63"/>
      <c r="X40" s="3"/>
      <c r="Y40" s="3"/>
    </row>
    <row r="41" spans="1:25" x14ac:dyDescent="0.35">
      <c r="A41" s="123"/>
      <c r="B41" s="134"/>
      <c r="C41" s="90"/>
      <c r="D41" s="94"/>
      <c r="E41" s="94"/>
      <c r="F41" s="94"/>
      <c r="G41" s="64"/>
      <c r="H41" s="64"/>
      <c r="I41" s="64"/>
      <c r="J41" s="64"/>
      <c r="K41" s="64"/>
      <c r="L41" s="64"/>
      <c r="M41" s="65"/>
      <c r="N41" s="66">
        <f t="shared" si="2"/>
        <v>0</v>
      </c>
      <c r="O41" s="3"/>
      <c r="P41" s="10"/>
      <c r="Q41" s="33" t="str">
        <f t="shared" ref="Q41:Q105" si="4">IF(P41="Y",SUM(N41-(N41/1.2)),"-")</f>
        <v>-</v>
      </c>
      <c r="R41" s="34"/>
      <c r="S41" s="77">
        <f t="shared" si="3"/>
        <v>0</v>
      </c>
      <c r="T41" s="63"/>
      <c r="U41" s="78" t="s">
        <v>51</v>
      </c>
      <c r="V41" s="79" t="str">
        <f t="shared" si="1"/>
        <v>-</v>
      </c>
      <c r="W41" s="63"/>
      <c r="X41" s="3"/>
      <c r="Y41" s="3"/>
    </row>
    <row r="42" spans="1:25" x14ac:dyDescent="0.35">
      <c r="A42" s="123"/>
      <c r="B42" s="134"/>
      <c r="C42" s="90"/>
      <c r="D42" s="94"/>
      <c r="E42" s="94"/>
      <c r="F42" s="94"/>
      <c r="G42" s="64"/>
      <c r="H42" s="64"/>
      <c r="I42" s="64"/>
      <c r="J42" s="64"/>
      <c r="K42" s="64"/>
      <c r="L42" s="64"/>
      <c r="M42" s="65"/>
      <c r="N42" s="66">
        <f t="shared" si="2"/>
        <v>0</v>
      </c>
      <c r="O42" s="3"/>
      <c r="P42" s="10"/>
      <c r="Q42" s="33" t="str">
        <f t="shared" si="4"/>
        <v>-</v>
      </c>
      <c r="R42" s="34"/>
      <c r="S42" s="77">
        <f>IF(P42="y",SUM(N42-Q42),N42)</f>
        <v>0</v>
      </c>
      <c r="T42" s="63"/>
      <c r="U42" s="78" t="s">
        <v>51</v>
      </c>
      <c r="V42" s="79" t="str">
        <f t="shared" si="1"/>
        <v>-</v>
      </c>
      <c r="W42" s="63"/>
      <c r="X42" s="3"/>
      <c r="Y42" s="3"/>
    </row>
    <row r="43" spans="1:25" x14ac:dyDescent="0.35">
      <c r="A43" s="123"/>
      <c r="B43" s="134"/>
      <c r="C43" s="90"/>
      <c r="D43" s="94"/>
      <c r="E43" s="94"/>
      <c r="F43" s="94"/>
      <c r="G43" s="64"/>
      <c r="H43" s="64"/>
      <c r="I43" s="64"/>
      <c r="J43" s="64"/>
      <c r="K43" s="64"/>
      <c r="L43" s="64"/>
      <c r="M43" s="65"/>
      <c r="N43" s="66">
        <f t="shared" si="2"/>
        <v>0</v>
      </c>
      <c r="O43" s="3"/>
      <c r="P43" s="10"/>
      <c r="Q43" s="33" t="str">
        <f t="shared" si="4"/>
        <v>-</v>
      </c>
      <c r="R43" s="34"/>
      <c r="S43" s="77">
        <f t="shared" si="3"/>
        <v>0</v>
      </c>
      <c r="T43" s="63"/>
      <c r="U43" s="78" t="s">
        <v>51</v>
      </c>
      <c r="V43" s="79" t="str">
        <f t="shared" si="1"/>
        <v>-</v>
      </c>
      <c r="W43" s="63"/>
      <c r="X43" s="3"/>
      <c r="Y43" s="3"/>
    </row>
    <row r="44" spans="1:25" x14ac:dyDescent="0.35">
      <c r="A44" s="123"/>
      <c r="B44" s="134"/>
      <c r="C44" s="90"/>
      <c r="D44" s="94"/>
      <c r="E44" s="94"/>
      <c r="F44" s="94"/>
      <c r="G44" s="64"/>
      <c r="H44" s="64"/>
      <c r="I44" s="64"/>
      <c r="J44" s="64"/>
      <c r="K44" s="64"/>
      <c r="L44" s="64"/>
      <c r="M44" s="65"/>
      <c r="N44" s="66">
        <f t="shared" si="2"/>
        <v>0</v>
      </c>
      <c r="O44" s="3"/>
      <c r="P44" s="10"/>
      <c r="Q44" s="33" t="str">
        <f t="shared" si="4"/>
        <v>-</v>
      </c>
      <c r="R44" s="34"/>
      <c r="S44" s="77">
        <f t="shared" si="3"/>
        <v>0</v>
      </c>
      <c r="T44" s="63"/>
      <c r="U44" s="78" t="s">
        <v>51</v>
      </c>
      <c r="V44" s="79" t="str">
        <f t="shared" si="1"/>
        <v>-</v>
      </c>
      <c r="W44" s="3"/>
      <c r="X44" s="3"/>
      <c r="Y44" s="3"/>
    </row>
    <row r="45" spans="1:25" x14ac:dyDescent="0.35">
      <c r="A45" s="123"/>
      <c r="B45" s="134"/>
      <c r="C45" s="90"/>
      <c r="D45" s="94"/>
      <c r="E45" s="94"/>
      <c r="F45" s="94"/>
      <c r="G45" s="64"/>
      <c r="H45" s="64"/>
      <c r="I45" s="64"/>
      <c r="J45" s="64"/>
      <c r="K45" s="64"/>
      <c r="L45" s="64"/>
      <c r="M45" s="65"/>
      <c r="N45" s="66">
        <f t="shared" si="2"/>
        <v>0</v>
      </c>
      <c r="O45" s="3"/>
      <c r="P45" s="10"/>
      <c r="Q45" s="33" t="str">
        <f t="shared" si="4"/>
        <v>-</v>
      </c>
      <c r="R45" s="34"/>
      <c r="S45" s="77">
        <f t="shared" si="3"/>
        <v>0</v>
      </c>
      <c r="T45" s="63"/>
      <c r="U45" s="78" t="s">
        <v>51</v>
      </c>
      <c r="V45" s="79" t="str">
        <f t="shared" si="1"/>
        <v>-</v>
      </c>
      <c r="W45" s="63"/>
      <c r="X45" s="3"/>
      <c r="Y45" s="3"/>
    </row>
    <row r="46" spans="1:25" x14ac:dyDescent="0.35">
      <c r="A46" s="123"/>
      <c r="B46" s="134"/>
      <c r="C46" s="90"/>
      <c r="D46" s="94"/>
      <c r="E46" s="94"/>
      <c r="F46" s="94"/>
      <c r="G46" s="64"/>
      <c r="H46" s="64"/>
      <c r="I46" s="64"/>
      <c r="J46" s="64"/>
      <c r="K46" s="64"/>
      <c r="L46" s="64"/>
      <c r="M46" s="65"/>
      <c r="N46" s="66">
        <f t="shared" si="2"/>
        <v>0</v>
      </c>
      <c r="O46" s="3"/>
      <c r="P46" s="10"/>
      <c r="Q46" s="33" t="str">
        <f t="shared" si="4"/>
        <v>-</v>
      </c>
      <c r="R46" s="34"/>
      <c r="S46" s="77">
        <f t="shared" si="3"/>
        <v>0</v>
      </c>
      <c r="T46" s="63"/>
      <c r="U46" s="78" t="s">
        <v>51</v>
      </c>
      <c r="V46" s="79" t="str">
        <f t="shared" si="1"/>
        <v>-</v>
      </c>
      <c r="W46" s="63"/>
      <c r="X46" s="3"/>
      <c r="Y46" s="3"/>
    </row>
    <row r="47" spans="1:25" x14ac:dyDescent="0.35">
      <c r="A47" s="123"/>
      <c r="B47" s="134"/>
      <c r="C47" s="90"/>
      <c r="D47" s="94"/>
      <c r="E47" s="94"/>
      <c r="F47" s="94"/>
      <c r="G47" s="64"/>
      <c r="H47" s="64"/>
      <c r="I47" s="64"/>
      <c r="J47" s="64"/>
      <c r="K47" s="64"/>
      <c r="L47" s="64"/>
      <c r="M47" s="65"/>
      <c r="N47" s="66">
        <f t="shared" si="2"/>
        <v>0</v>
      </c>
      <c r="O47" s="3"/>
      <c r="P47" s="10"/>
      <c r="Q47" s="33" t="str">
        <f t="shared" si="4"/>
        <v>-</v>
      </c>
      <c r="R47" s="34"/>
      <c r="S47" s="77">
        <f t="shared" si="3"/>
        <v>0</v>
      </c>
      <c r="T47" s="63"/>
      <c r="U47" s="78" t="s">
        <v>51</v>
      </c>
      <c r="V47" s="79" t="str">
        <f t="shared" si="1"/>
        <v>-</v>
      </c>
      <c r="W47" s="63" t="s">
        <v>61</v>
      </c>
      <c r="X47" s="3"/>
      <c r="Y47" s="3"/>
    </row>
    <row r="48" spans="1:25" x14ac:dyDescent="0.35">
      <c r="A48" s="123"/>
      <c r="B48" s="97"/>
      <c r="C48" s="90"/>
      <c r="D48" s="94"/>
      <c r="E48" s="94"/>
      <c r="F48" s="94"/>
      <c r="G48" s="64"/>
      <c r="H48" s="64"/>
      <c r="I48" s="64"/>
      <c r="J48" s="64"/>
      <c r="K48" s="64"/>
      <c r="L48" s="64"/>
      <c r="M48" s="65"/>
      <c r="N48" s="66">
        <f t="shared" si="2"/>
        <v>0</v>
      </c>
      <c r="O48" s="3"/>
      <c r="P48" s="10"/>
      <c r="Q48" s="33" t="str">
        <f t="shared" ref="Q48" si="5">IF(P48="Y",SUM(N48-(N48/1.2)),"-")</f>
        <v>-</v>
      </c>
      <c r="R48" s="34"/>
      <c r="S48" s="77">
        <f t="shared" si="3"/>
        <v>0</v>
      </c>
      <c r="T48" s="63"/>
      <c r="U48" s="78" t="s">
        <v>51</v>
      </c>
      <c r="V48" s="79" t="str">
        <f t="shared" si="1"/>
        <v>-</v>
      </c>
      <c r="W48" s="63" t="s">
        <v>62</v>
      </c>
      <c r="X48" s="3"/>
      <c r="Y48" s="3"/>
    </row>
    <row r="49" spans="1:25" x14ac:dyDescent="0.35">
      <c r="A49" s="123"/>
      <c r="B49" s="134"/>
      <c r="C49" s="90"/>
      <c r="D49" s="94"/>
      <c r="E49" s="94"/>
      <c r="F49" s="94"/>
      <c r="G49" s="64"/>
      <c r="H49" s="64"/>
      <c r="I49" s="64"/>
      <c r="J49" s="64"/>
      <c r="K49" s="64"/>
      <c r="L49" s="64"/>
      <c r="M49" s="65"/>
      <c r="N49" s="66">
        <f t="shared" si="2"/>
        <v>0</v>
      </c>
      <c r="O49" s="3"/>
      <c r="P49" s="10"/>
      <c r="Q49" s="33" t="str">
        <f t="shared" si="4"/>
        <v>-</v>
      </c>
      <c r="R49" s="34"/>
      <c r="S49" s="77">
        <f t="shared" si="3"/>
        <v>0</v>
      </c>
      <c r="T49" s="63"/>
      <c r="U49" s="78" t="s">
        <v>51</v>
      </c>
      <c r="V49" s="79" t="str">
        <f t="shared" si="1"/>
        <v>-</v>
      </c>
      <c r="W49" s="63"/>
      <c r="X49" s="3"/>
      <c r="Y49" s="3"/>
    </row>
    <row r="50" spans="1:25" x14ac:dyDescent="0.35">
      <c r="A50" s="123"/>
      <c r="B50" s="134"/>
      <c r="C50" s="90"/>
      <c r="D50" s="94"/>
      <c r="E50" s="94"/>
      <c r="F50" s="94"/>
      <c r="G50" s="64"/>
      <c r="H50" s="64"/>
      <c r="I50" s="64"/>
      <c r="J50" s="64"/>
      <c r="K50" s="64"/>
      <c r="L50" s="64"/>
      <c r="M50" s="65"/>
      <c r="N50" s="66">
        <f t="shared" si="2"/>
        <v>0</v>
      </c>
      <c r="O50" s="3"/>
      <c r="P50" s="10"/>
      <c r="Q50" s="33" t="str">
        <f t="shared" si="4"/>
        <v>-</v>
      </c>
      <c r="R50" s="34"/>
      <c r="S50" s="77">
        <f t="shared" si="3"/>
        <v>0</v>
      </c>
      <c r="T50" s="63"/>
      <c r="U50" s="78" t="s">
        <v>51</v>
      </c>
      <c r="V50" s="79" t="str">
        <f t="shared" si="1"/>
        <v>-</v>
      </c>
      <c r="W50" s="63"/>
      <c r="X50" s="3"/>
      <c r="Y50" s="3"/>
    </row>
    <row r="51" spans="1:25" x14ac:dyDescent="0.35">
      <c r="A51" s="123"/>
      <c r="B51" s="134"/>
      <c r="C51" s="90"/>
      <c r="D51" s="94"/>
      <c r="E51" s="94"/>
      <c r="F51" s="94"/>
      <c r="G51" s="64"/>
      <c r="H51" s="64"/>
      <c r="I51" s="64"/>
      <c r="J51" s="64"/>
      <c r="K51" s="64"/>
      <c r="L51" s="64"/>
      <c r="M51" s="65"/>
      <c r="N51" s="66">
        <f t="shared" si="2"/>
        <v>0</v>
      </c>
      <c r="O51" s="3"/>
      <c r="P51" s="10"/>
      <c r="Q51" s="33" t="str">
        <f t="shared" si="4"/>
        <v>-</v>
      </c>
      <c r="R51" s="34"/>
      <c r="S51" s="77">
        <f t="shared" si="3"/>
        <v>0</v>
      </c>
      <c r="T51" s="63"/>
      <c r="U51" s="78" t="s">
        <v>51</v>
      </c>
      <c r="V51" s="79" t="str">
        <f t="shared" si="1"/>
        <v>-</v>
      </c>
      <c r="W51" s="63"/>
      <c r="X51" s="3"/>
      <c r="Y51" s="3"/>
    </row>
    <row r="52" spans="1:25" x14ac:dyDescent="0.35">
      <c r="A52" s="123"/>
      <c r="B52" s="134"/>
      <c r="C52" s="90"/>
      <c r="D52" s="94"/>
      <c r="E52" s="94"/>
      <c r="F52" s="94"/>
      <c r="G52" s="64"/>
      <c r="H52" s="64"/>
      <c r="I52" s="64"/>
      <c r="J52" s="64"/>
      <c r="K52" s="64"/>
      <c r="L52" s="64"/>
      <c r="M52" s="65"/>
      <c r="N52" s="66">
        <f t="shared" si="2"/>
        <v>0</v>
      </c>
      <c r="O52" s="3"/>
      <c r="P52" s="10"/>
      <c r="Q52" s="33" t="str">
        <f t="shared" si="4"/>
        <v>-</v>
      </c>
      <c r="R52" s="34"/>
      <c r="S52" s="77">
        <f t="shared" si="3"/>
        <v>0</v>
      </c>
      <c r="T52" s="63"/>
      <c r="U52" s="78" t="s">
        <v>51</v>
      </c>
      <c r="V52" s="79" t="str">
        <f t="shared" si="1"/>
        <v>-</v>
      </c>
      <c r="W52" s="63"/>
      <c r="X52" s="3"/>
      <c r="Y52" s="3"/>
    </row>
    <row r="53" spans="1:25" x14ac:dyDescent="0.35">
      <c r="A53" s="123"/>
      <c r="B53" s="134"/>
      <c r="C53" s="90"/>
      <c r="D53" s="94"/>
      <c r="E53" s="94"/>
      <c r="F53" s="94"/>
      <c r="G53" s="64"/>
      <c r="H53" s="64"/>
      <c r="I53" s="64"/>
      <c r="J53" s="64"/>
      <c r="K53" s="64"/>
      <c r="L53" s="64"/>
      <c r="M53" s="65"/>
      <c r="N53" s="66">
        <f t="shared" si="2"/>
        <v>0</v>
      </c>
      <c r="O53" s="3"/>
      <c r="P53" s="10"/>
      <c r="Q53" s="33" t="str">
        <f t="shared" si="4"/>
        <v>-</v>
      </c>
      <c r="R53" s="34"/>
      <c r="S53" s="77">
        <f t="shared" si="3"/>
        <v>0</v>
      </c>
      <c r="T53" s="63"/>
      <c r="U53" s="78" t="s">
        <v>51</v>
      </c>
      <c r="V53" s="79" t="str">
        <f t="shared" si="1"/>
        <v>-</v>
      </c>
      <c r="W53" s="63"/>
      <c r="X53" s="3"/>
      <c r="Y53" s="3"/>
    </row>
    <row r="54" spans="1:25" x14ac:dyDescent="0.35">
      <c r="A54" s="123"/>
      <c r="B54" s="134"/>
      <c r="C54" s="90"/>
      <c r="D54" s="94"/>
      <c r="E54" s="94"/>
      <c r="F54" s="94"/>
      <c r="G54" s="64"/>
      <c r="H54" s="64"/>
      <c r="I54" s="64"/>
      <c r="J54" s="64"/>
      <c r="K54" s="64"/>
      <c r="L54" s="64"/>
      <c r="M54" s="65"/>
      <c r="N54" s="66">
        <f t="shared" si="2"/>
        <v>0</v>
      </c>
      <c r="O54" s="3"/>
      <c r="P54" s="10"/>
      <c r="Q54" s="33" t="str">
        <f t="shared" si="4"/>
        <v>-</v>
      </c>
      <c r="R54" s="34"/>
      <c r="S54" s="77">
        <f t="shared" si="3"/>
        <v>0</v>
      </c>
      <c r="T54" s="63"/>
      <c r="U54" s="78" t="s">
        <v>51</v>
      </c>
      <c r="V54" s="79" t="str">
        <f t="shared" si="1"/>
        <v>-</v>
      </c>
      <c r="W54" s="63"/>
      <c r="X54" s="3"/>
      <c r="Y54" s="3"/>
    </row>
    <row r="55" spans="1:25" x14ac:dyDescent="0.35">
      <c r="A55" s="123"/>
      <c r="B55" s="134"/>
      <c r="C55" s="90"/>
      <c r="D55" s="94"/>
      <c r="E55" s="94"/>
      <c r="F55" s="94"/>
      <c r="G55" s="64"/>
      <c r="H55" s="64"/>
      <c r="I55" s="64"/>
      <c r="J55" s="64"/>
      <c r="K55" s="64"/>
      <c r="L55" s="64"/>
      <c r="M55" s="65"/>
      <c r="N55" s="66">
        <f t="shared" si="2"/>
        <v>0</v>
      </c>
      <c r="O55" s="3"/>
      <c r="P55" s="10"/>
      <c r="Q55" s="33" t="str">
        <f t="shared" si="4"/>
        <v>-</v>
      </c>
      <c r="R55" s="34"/>
      <c r="S55" s="77">
        <f t="shared" si="3"/>
        <v>0</v>
      </c>
      <c r="T55" s="63"/>
      <c r="U55" s="78" t="s">
        <v>51</v>
      </c>
      <c r="V55" s="79" t="str">
        <f t="shared" si="1"/>
        <v>-</v>
      </c>
      <c r="W55" s="63"/>
      <c r="X55" s="3"/>
      <c r="Y55" s="3"/>
    </row>
    <row r="56" spans="1:25" x14ac:dyDescent="0.35">
      <c r="A56" s="123"/>
      <c r="B56" s="97"/>
      <c r="C56" s="90"/>
      <c r="D56" s="94"/>
      <c r="E56" s="94"/>
      <c r="F56" s="94"/>
      <c r="G56" s="64"/>
      <c r="H56" s="64"/>
      <c r="I56" s="64"/>
      <c r="J56" s="64"/>
      <c r="K56" s="64"/>
      <c r="L56" s="64"/>
      <c r="M56" s="65"/>
      <c r="N56" s="66">
        <f t="shared" si="2"/>
        <v>0</v>
      </c>
      <c r="O56" s="3"/>
      <c r="P56" s="10"/>
      <c r="Q56" s="33" t="str">
        <f t="shared" si="4"/>
        <v>-</v>
      </c>
      <c r="R56" s="34"/>
      <c r="S56" s="77">
        <f t="shared" si="3"/>
        <v>0</v>
      </c>
      <c r="T56" s="63"/>
      <c r="U56" s="78" t="s">
        <v>51</v>
      </c>
      <c r="V56" s="79" t="str">
        <f t="shared" si="1"/>
        <v>-</v>
      </c>
      <c r="W56" s="63"/>
      <c r="X56" s="3"/>
      <c r="Y56" s="3"/>
    </row>
    <row r="57" spans="1:25" x14ac:dyDescent="0.35">
      <c r="A57" s="123"/>
      <c r="B57" s="134"/>
      <c r="C57" s="90"/>
      <c r="D57" s="94"/>
      <c r="E57" s="94"/>
      <c r="F57" s="94"/>
      <c r="G57" s="64"/>
      <c r="H57" s="64"/>
      <c r="I57" s="64"/>
      <c r="J57" s="97"/>
      <c r="K57" s="138"/>
      <c r="L57" s="94"/>
      <c r="M57" s="94"/>
      <c r="N57" s="66">
        <f t="shared" si="2"/>
        <v>0</v>
      </c>
      <c r="O57" s="131"/>
      <c r="P57" s="10"/>
      <c r="Q57" s="33" t="str">
        <f t="shared" si="4"/>
        <v>-</v>
      </c>
      <c r="R57" s="132"/>
      <c r="S57" s="77">
        <f t="shared" si="3"/>
        <v>0</v>
      </c>
      <c r="T57" s="129"/>
      <c r="U57" s="78" t="s">
        <v>51</v>
      </c>
      <c r="V57" s="79" t="str">
        <f t="shared" si="1"/>
        <v>-</v>
      </c>
      <c r="W57" s="63"/>
      <c r="X57" s="3"/>
      <c r="Y57" s="3"/>
    </row>
    <row r="58" spans="1:25" x14ac:dyDescent="0.35">
      <c r="A58" s="123"/>
      <c r="B58" s="134"/>
      <c r="C58" s="90"/>
      <c r="D58" s="94"/>
      <c r="E58" s="94"/>
      <c r="F58" s="94"/>
      <c r="G58" s="64"/>
      <c r="H58" s="64"/>
      <c r="I58" s="64"/>
      <c r="J58" s="64"/>
      <c r="K58" s="64"/>
      <c r="L58" s="64"/>
      <c r="M58" s="65"/>
      <c r="N58" s="66">
        <f t="shared" si="2"/>
        <v>0</v>
      </c>
      <c r="O58" s="3"/>
      <c r="P58" s="10"/>
      <c r="Q58" s="33" t="str">
        <f t="shared" si="4"/>
        <v>-</v>
      </c>
      <c r="R58" s="34"/>
      <c r="S58" s="77">
        <f t="shared" si="3"/>
        <v>0</v>
      </c>
      <c r="T58" s="63"/>
      <c r="U58" s="78" t="s">
        <v>51</v>
      </c>
      <c r="V58" s="79" t="str">
        <f t="shared" si="1"/>
        <v>-</v>
      </c>
      <c r="W58" s="63"/>
      <c r="X58" s="3"/>
      <c r="Y58" s="3"/>
    </row>
    <row r="59" spans="1:25" x14ac:dyDescent="0.35">
      <c r="A59" s="123"/>
      <c r="B59" s="134"/>
      <c r="C59" s="90"/>
      <c r="D59" s="94"/>
      <c r="E59" s="94"/>
      <c r="F59" s="94"/>
      <c r="G59" s="64"/>
      <c r="H59" s="64"/>
      <c r="I59" s="64"/>
      <c r="J59" s="64"/>
      <c r="K59" s="64"/>
      <c r="L59" s="64"/>
      <c r="M59" s="65"/>
      <c r="N59" s="66">
        <f t="shared" si="2"/>
        <v>0</v>
      </c>
      <c r="O59" s="3"/>
      <c r="P59" s="10"/>
      <c r="Q59" s="33" t="str">
        <f t="shared" si="4"/>
        <v>-</v>
      </c>
      <c r="R59" s="34"/>
      <c r="S59" s="77">
        <f t="shared" si="3"/>
        <v>0</v>
      </c>
      <c r="T59" s="63"/>
      <c r="U59" s="78" t="s">
        <v>51</v>
      </c>
      <c r="V59" s="79" t="str">
        <f t="shared" si="1"/>
        <v>-</v>
      </c>
      <c r="W59" s="63"/>
      <c r="X59" s="3"/>
      <c r="Y59" s="3"/>
    </row>
    <row r="60" spans="1:25" x14ac:dyDescent="0.35">
      <c r="A60" s="123"/>
      <c r="B60" s="134"/>
      <c r="C60" s="90"/>
      <c r="D60" s="94"/>
      <c r="E60" s="94"/>
      <c r="F60" s="94"/>
      <c r="G60" s="64"/>
      <c r="H60" s="64"/>
      <c r="I60" s="64"/>
      <c r="J60" s="64"/>
      <c r="K60" s="64"/>
      <c r="L60" s="64"/>
      <c r="M60" s="65"/>
      <c r="N60" s="66">
        <f t="shared" si="2"/>
        <v>0</v>
      </c>
      <c r="O60" s="3"/>
      <c r="P60" s="10"/>
      <c r="Q60" s="33" t="str">
        <f t="shared" si="4"/>
        <v>-</v>
      </c>
      <c r="R60" s="34"/>
      <c r="S60" s="77">
        <f t="shared" si="3"/>
        <v>0</v>
      </c>
      <c r="T60" s="63"/>
      <c r="U60" s="78" t="s">
        <v>51</v>
      </c>
      <c r="V60" s="79" t="str">
        <f t="shared" si="1"/>
        <v>-</v>
      </c>
      <c r="W60" s="63"/>
      <c r="X60" s="3"/>
      <c r="Y60" s="3"/>
    </row>
    <row r="61" spans="1:25" x14ac:dyDescent="0.35">
      <c r="A61" s="123"/>
      <c r="B61" s="97"/>
      <c r="C61" s="90"/>
      <c r="D61" s="94"/>
      <c r="E61" s="94"/>
      <c r="F61" s="94"/>
      <c r="G61" s="64"/>
      <c r="H61" s="64"/>
      <c r="I61" s="64"/>
      <c r="J61" s="64"/>
      <c r="K61" s="64"/>
      <c r="L61" s="64"/>
      <c r="M61" s="65"/>
      <c r="N61" s="66">
        <f t="shared" si="2"/>
        <v>0</v>
      </c>
      <c r="O61" s="3"/>
      <c r="P61" s="10"/>
      <c r="Q61" s="33" t="str">
        <f t="shared" si="4"/>
        <v>-</v>
      </c>
      <c r="R61" s="34"/>
      <c r="S61" s="77">
        <f t="shared" si="3"/>
        <v>0</v>
      </c>
      <c r="T61" s="63"/>
      <c r="U61" s="78" t="s">
        <v>51</v>
      </c>
      <c r="V61" s="79" t="str">
        <f t="shared" si="1"/>
        <v>-</v>
      </c>
      <c r="W61" s="63"/>
      <c r="X61" s="3"/>
      <c r="Y61" s="3"/>
    </row>
    <row r="62" spans="1:25" x14ac:dyDescent="0.35">
      <c r="A62" s="123"/>
      <c r="B62" s="97"/>
      <c r="C62" s="90"/>
      <c r="D62" s="94"/>
      <c r="E62" s="94"/>
      <c r="F62" s="94"/>
      <c r="G62" s="64"/>
      <c r="H62" s="64"/>
      <c r="I62" s="64"/>
      <c r="J62" s="64"/>
      <c r="K62" s="64"/>
      <c r="L62" s="64"/>
      <c r="M62" s="65"/>
      <c r="N62" s="66">
        <f t="shared" si="2"/>
        <v>0</v>
      </c>
      <c r="O62" s="3"/>
      <c r="P62" s="10"/>
      <c r="Q62" s="33" t="str">
        <f t="shared" si="4"/>
        <v>-</v>
      </c>
      <c r="R62" s="34"/>
      <c r="S62" s="77">
        <f t="shared" si="3"/>
        <v>0</v>
      </c>
      <c r="T62" s="63"/>
      <c r="U62" s="78" t="s">
        <v>51</v>
      </c>
      <c r="V62" s="79" t="str">
        <f t="shared" si="1"/>
        <v>-</v>
      </c>
      <c r="W62" s="63"/>
      <c r="X62" s="3"/>
      <c r="Y62" s="3"/>
    </row>
    <row r="63" spans="1:25" x14ac:dyDescent="0.35">
      <c r="A63" s="123"/>
      <c r="B63" s="97"/>
      <c r="C63" s="90"/>
      <c r="D63" s="94"/>
      <c r="E63" s="94"/>
      <c r="F63" s="94"/>
      <c r="G63" s="64"/>
      <c r="H63" s="64"/>
      <c r="I63" s="64"/>
      <c r="J63" s="64"/>
      <c r="K63" s="64"/>
      <c r="L63" s="64"/>
      <c r="M63" s="65"/>
      <c r="N63" s="66">
        <f t="shared" si="2"/>
        <v>0</v>
      </c>
      <c r="O63" s="3"/>
      <c r="P63" s="10"/>
      <c r="Q63" s="33" t="str">
        <f t="shared" si="4"/>
        <v>-</v>
      </c>
      <c r="R63" s="34"/>
      <c r="S63" s="77">
        <f t="shared" si="3"/>
        <v>0</v>
      </c>
      <c r="T63" s="63"/>
      <c r="U63" s="78" t="s">
        <v>51</v>
      </c>
      <c r="V63" s="79" t="str">
        <f t="shared" si="1"/>
        <v>-</v>
      </c>
      <c r="W63" s="63"/>
      <c r="X63" s="3"/>
      <c r="Y63" s="3"/>
    </row>
    <row r="64" spans="1:25" x14ac:dyDescent="0.35">
      <c r="A64" s="123"/>
      <c r="B64" s="97"/>
      <c r="C64" s="90"/>
      <c r="D64" s="94"/>
      <c r="E64" s="94"/>
      <c r="F64" s="94"/>
      <c r="G64" s="64"/>
      <c r="H64" s="64"/>
      <c r="I64" s="64"/>
      <c r="J64" s="64"/>
      <c r="K64" s="64"/>
      <c r="L64" s="64"/>
      <c r="M64" s="65"/>
      <c r="N64" s="66">
        <f t="shared" si="2"/>
        <v>0</v>
      </c>
      <c r="O64" s="3"/>
      <c r="P64" s="10"/>
      <c r="Q64" s="33" t="str">
        <f t="shared" si="4"/>
        <v>-</v>
      </c>
      <c r="R64" s="34"/>
      <c r="S64" s="77">
        <f t="shared" si="3"/>
        <v>0</v>
      </c>
      <c r="T64" s="63"/>
      <c r="U64" s="78" t="s">
        <v>51</v>
      </c>
      <c r="V64" s="79" t="str">
        <f t="shared" si="1"/>
        <v>-</v>
      </c>
      <c r="W64" s="63"/>
      <c r="X64" s="3"/>
      <c r="Y64" s="3"/>
    </row>
    <row r="65" spans="1:25" x14ac:dyDescent="0.35">
      <c r="A65" s="123"/>
      <c r="B65" s="97"/>
      <c r="C65" s="90"/>
      <c r="D65" s="94"/>
      <c r="E65" s="94"/>
      <c r="F65" s="94"/>
      <c r="G65" s="64"/>
      <c r="H65" s="64"/>
      <c r="I65" s="64"/>
      <c r="J65" s="64"/>
      <c r="K65" s="64"/>
      <c r="L65" s="64"/>
      <c r="M65" s="65"/>
      <c r="N65" s="66">
        <f t="shared" si="2"/>
        <v>0</v>
      </c>
      <c r="O65" s="3"/>
      <c r="P65" s="10"/>
      <c r="Q65" s="33" t="str">
        <f t="shared" si="4"/>
        <v>-</v>
      </c>
      <c r="R65" s="34"/>
      <c r="S65" s="77">
        <f t="shared" si="3"/>
        <v>0</v>
      </c>
      <c r="T65" s="63"/>
      <c r="U65" s="78" t="s">
        <v>51</v>
      </c>
      <c r="V65" s="79" t="str">
        <f t="shared" si="1"/>
        <v>-</v>
      </c>
      <c r="W65" s="63"/>
      <c r="X65" s="3"/>
      <c r="Y65" s="3"/>
    </row>
    <row r="66" spans="1:25" x14ac:dyDescent="0.35">
      <c r="A66" s="123"/>
      <c r="B66" s="97"/>
      <c r="C66" s="90"/>
      <c r="D66" s="94"/>
      <c r="E66" s="94"/>
      <c r="F66" s="94"/>
      <c r="G66" s="64"/>
      <c r="H66" s="64"/>
      <c r="I66" s="64"/>
      <c r="J66" s="64"/>
      <c r="K66" s="64"/>
      <c r="L66" s="64"/>
      <c r="M66" s="65"/>
      <c r="N66" s="66">
        <f t="shared" si="2"/>
        <v>0</v>
      </c>
      <c r="O66" s="3"/>
      <c r="P66" s="10"/>
      <c r="Q66" s="33" t="str">
        <f t="shared" si="4"/>
        <v>-</v>
      </c>
      <c r="R66" s="34"/>
      <c r="S66" s="77">
        <f t="shared" si="3"/>
        <v>0</v>
      </c>
      <c r="T66" s="63"/>
      <c r="U66" s="78" t="s">
        <v>51</v>
      </c>
      <c r="V66" s="79" t="str">
        <f t="shared" si="1"/>
        <v>-</v>
      </c>
      <c r="W66" s="63"/>
      <c r="X66" s="3"/>
      <c r="Y66" s="3"/>
    </row>
    <row r="67" spans="1:25" x14ac:dyDescent="0.35">
      <c r="A67" s="123"/>
      <c r="B67" s="97"/>
      <c r="C67" s="90"/>
      <c r="D67" s="94"/>
      <c r="E67" s="94"/>
      <c r="F67" s="94"/>
      <c r="G67" s="64"/>
      <c r="H67" s="64"/>
      <c r="I67" s="64"/>
      <c r="J67" s="64"/>
      <c r="K67" s="64"/>
      <c r="L67" s="64"/>
      <c r="M67" s="65"/>
      <c r="N67" s="66">
        <f t="shared" si="2"/>
        <v>0</v>
      </c>
      <c r="O67" s="3"/>
      <c r="P67" s="10"/>
      <c r="Q67" s="33" t="str">
        <f t="shared" si="4"/>
        <v>-</v>
      </c>
      <c r="R67" s="34"/>
      <c r="S67" s="77">
        <f>IF(P67="y",SUM(N67-Q67),N67)</f>
        <v>0</v>
      </c>
      <c r="T67" s="63"/>
      <c r="U67" s="78" t="s">
        <v>51</v>
      </c>
      <c r="V67" s="79" t="str">
        <f t="shared" si="1"/>
        <v>-</v>
      </c>
      <c r="W67" s="63"/>
      <c r="X67" s="3"/>
      <c r="Y67" s="3"/>
    </row>
    <row r="68" spans="1:25" x14ac:dyDescent="0.35">
      <c r="A68" s="123"/>
      <c r="B68" s="97"/>
      <c r="C68" s="90"/>
      <c r="D68" s="94"/>
      <c r="E68" s="94"/>
      <c r="F68" s="94"/>
      <c r="G68" s="64"/>
      <c r="H68" s="64"/>
      <c r="I68" s="64"/>
      <c r="J68" s="64"/>
      <c r="K68" s="64"/>
      <c r="L68" s="64"/>
      <c r="M68" s="65"/>
      <c r="N68" s="66">
        <f t="shared" si="2"/>
        <v>0</v>
      </c>
      <c r="O68" s="3"/>
      <c r="P68" s="10"/>
      <c r="Q68" s="33" t="str">
        <f t="shared" si="4"/>
        <v>-</v>
      </c>
      <c r="R68" s="34"/>
      <c r="S68" s="77">
        <f t="shared" si="3"/>
        <v>0</v>
      </c>
      <c r="T68" s="63"/>
      <c r="U68" s="78" t="s">
        <v>51</v>
      </c>
      <c r="V68" s="79" t="str">
        <f t="shared" si="1"/>
        <v>-</v>
      </c>
      <c r="W68" s="63"/>
      <c r="X68" s="3"/>
      <c r="Y68" s="3"/>
    </row>
    <row r="69" spans="1:25" x14ac:dyDescent="0.35">
      <c r="A69" s="123"/>
      <c r="B69" s="97"/>
      <c r="C69" s="90"/>
      <c r="D69" s="94"/>
      <c r="E69" s="94"/>
      <c r="F69" s="94"/>
      <c r="G69" s="64"/>
      <c r="H69" s="64"/>
      <c r="I69" s="101"/>
      <c r="J69" s="64"/>
      <c r="K69" s="64"/>
      <c r="L69" s="64"/>
      <c r="M69" s="65"/>
      <c r="N69" s="66">
        <f t="shared" si="2"/>
        <v>0</v>
      </c>
      <c r="O69" s="3"/>
      <c r="P69" s="10"/>
      <c r="Q69" s="33" t="str">
        <f t="shared" si="4"/>
        <v>-</v>
      </c>
      <c r="R69" s="34"/>
      <c r="S69" s="77">
        <f t="shared" si="3"/>
        <v>0</v>
      </c>
      <c r="T69" s="63"/>
      <c r="U69" s="78"/>
      <c r="V69" s="79" t="str">
        <f t="shared" si="1"/>
        <v>-</v>
      </c>
      <c r="W69" s="63"/>
      <c r="X69" s="3"/>
      <c r="Y69" s="3"/>
    </row>
    <row r="70" spans="1:25" x14ac:dyDescent="0.35">
      <c r="A70" s="123"/>
      <c r="B70" s="97"/>
      <c r="C70" s="90"/>
      <c r="D70" s="94"/>
      <c r="E70" s="94"/>
      <c r="F70" s="94"/>
      <c r="G70" s="64"/>
      <c r="H70" s="64"/>
      <c r="I70" s="64"/>
      <c r="J70" s="64"/>
      <c r="K70" s="64"/>
      <c r="L70" s="64"/>
      <c r="M70" s="65"/>
      <c r="N70" s="66">
        <f t="shared" si="2"/>
        <v>0</v>
      </c>
      <c r="O70" s="3"/>
      <c r="P70" s="10"/>
      <c r="Q70" s="33" t="str">
        <f t="shared" si="4"/>
        <v>-</v>
      </c>
      <c r="R70" s="34"/>
      <c r="S70" s="77">
        <f t="shared" si="3"/>
        <v>0</v>
      </c>
      <c r="T70" s="63"/>
      <c r="U70" s="78"/>
      <c r="V70" s="79" t="str">
        <f t="shared" si="1"/>
        <v>-</v>
      </c>
      <c r="W70" s="63"/>
      <c r="X70" s="3"/>
      <c r="Y70" s="3"/>
    </row>
    <row r="71" spans="1:25" x14ac:dyDescent="0.35">
      <c r="A71" s="123"/>
      <c r="B71" s="97"/>
      <c r="C71" s="90"/>
      <c r="D71" s="94"/>
      <c r="E71" s="94"/>
      <c r="F71" s="94"/>
      <c r="G71" s="64"/>
      <c r="H71" s="64"/>
      <c r="I71" s="64"/>
      <c r="J71" s="64"/>
      <c r="K71" s="64"/>
      <c r="L71" s="64"/>
      <c r="M71" s="65"/>
      <c r="N71" s="66">
        <f t="shared" si="2"/>
        <v>0</v>
      </c>
      <c r="O71" s="3"/>
      <c r="P71" s="10"/>
      <c r="Q71" s="33" t="str">
        <f t="shared" si="4"/>
        <v>-</v>
      </c>
      <c r="R71" s="34"/>
      <c r="S71" s="77">
        <f t="shared" si="3"/>
        <v>0</v>
      </c>
      <c r="T71" s="63"/>
      <c r="U71" s="78"/>
      <c r="V71" s="79" t="str">
        <f t="shared" si="1"/>
        <v>-</v>
      </c>
      <c r="W71" s="63"/>
      <c r="X71" s="3"/>
      <c r="Y71" s="3"/>
    </row>
    <row r="72" spans="1:25" x14ac:dyDescent="0.35">
      <c r="A72" s="63"/>
      <c r="B72" s="95"/>
      <c r="C72" s="91"/>
      <c r="D72" s="99"/>
      <c r="E72" s="64"/>
      <c r="F72" s="64"/>
      <c r="G72" s="64"/>
      <c r="H72" s="64"/>
      <c r="I72" s="64"/>
      <c r="J72" s="64"/>
      <c r="K72" s="64"/>
      <c r="L72" s="64"/>
      <c r="M72" s="65"/>
      <c r="N72" s="66">
        <f t="shared" si="2"/>
        <v>0</v>
      </c>
      <c r="O72" s="3"/>
      <c r="P72" s="10"/>
      <c r="Q72" s="33" t="str">
        <f t="shared" si="4"/>
        <v>-</v>
      </c>
      <c r="R72" s="34"/>
      <c r="S72" s="77">
        <f>IF(P72="y",SUM(N72-Q72),N72)</f>
        <v>0</v>
      </c>
      <c r="T72" s="63"/>
      <c r="U72" s="78"/>
      <c r="V72" s="79" t="str">
        <f t="shared" si="1"/>
        <v>-</v>
      </c>
      <c r="W72" s="63"/>
      <c r="X72" s="3"/>
      <c r="Y72" s="3"/>
    </row>
    <row r="73" spans="1:25" hidden="1" x14ac:dyDescent="0.35">
      <c r="A73" s="63"/>
      <c r="B73" s="95"/>
      <c r="C73" s="91"/>
      <c r="D73" s="99"/>
      <c r="E73" s="64"/>
      <c r="F73" s="64"/>
      <c r="G73" s="64"/>
      <c r="H73" s="64"/>
      <c r="I73" s="64"/>
      <c r="J73" s="64"/>
      <c r="K73" s="64"/>
      <c r="L73" s="64"/>
      <c r="M73" s="65"/>
      <c r="N73" s="66">
        <f t="shared" si="2"/>
        <v>0</v>
      </c>
      <c r="O73" s="3"/>
      <c r="P73" s="10"/>
      <c r="Q73" s="33" t="str">
        <f t="shared" si="4"/>
        <v>-</v>
      </c>
      <c r="R73" s="34"/>
      <c r="S73" s="77">
        <f t="shared" si="3"/>
        <v>0</v>
      </c>
      <c r="T73" s="63"/>
      <c r="U73" s="78"/>
      <c r="V73" s="79" t="str">
        <f t="shared" si="1"/>
        <v>-</v>
      </c>
      <c r="W73" s="63"/>
      <c r="X73" s="3"/>
      <c r="Y73" s="3"/>
    </row>
    <row r="74" spans="1:25" hidden="1" x14ac:dyDescent="0.35">
      <c r="A74" s="63"/>
      <c r="B74" s="95"/>
      <c r="C74" s="91"/>
      <c r="D74" s="99"/>
      <c r="E74" s="64"/>
      <c r="F74" s="64"/>
      <c r="G74" s="64"/>
      <c r="H74" s="64"/>
      <c r="I74" s="64"/>
      <c r="J74" s="64"/>
      <c r="K74" s="64"/>
      <c r="L74" s="64"/>
      <c r="M74" s="65"/>
      <c r="N74" s="66">
        <f t="shared" ref="N74:N123" si="6">SUM(F74:M74)</f>
        <v>0</v>
      </c>
      <c r="O74" s="3"/>
      <c r="P74" s="10"/>
      <c r="Q74" s="33" t="str">
        <f t="shared" si="4"/>
        <v>-</v>
      </c>
      <c r="R74" s="34"/>
      <c r="S74" s="77">
        <f t="shared" si="3"/>
        <v>0</v>
      </c>
      <c r="T74" s="63"/>
      <c r="U74" s="78"/>
      <c r="V74" s="79" t="str">
        <f t="shared" ref="V74:V123" si="7">IF(U74="I",N74,"-")</f>
        <v>-</v>
      </c>
      <c r="W74" s="63"/>
      <c r="X74" s="3"/>
      <c r="Y74" s="3"/>
    </row>
    <row r="75" spans="1:25" hidden="1" x14ac:dyDescent="0.35">
      <c r="A75" s="63"/>
      <c r="B75" s="95"/>
      <c r="C75" s="91"/>
      <c r="D75" s="99"/>
      <c r="E75" s="64"/>
      <c r="F75" s="64"/>
      <c r="G75" s="64"/>
      <c r="H75" s="64"/>
      <c r="I75" s="64"/>
      <c r="J75" s="64"/>
      <c r="K75" s="64"/>
      <c r="L75" s="64"/>
      <c r="M75" s="65"/>
      <c r="N75" s="66">
        <f t="shared" si="6"/>
        <v>0</v>
      </c>
      <c r="O75" s="3"/>
      <c r="P75" s="10"/>
      <c r="Q75" s="33" t="str">
        <f t="shared" si="4"/>
        <v>-</v>
      </c>
      <c r="R75" s="34"/>
      <c r="S75" s="77">
        <f t="shared" si="3"/>
        <v>0</v>
      </c>
      <c r="T75" s="63"/>
      <c r="U75" s="78"/>
      <c r="V75" s="79" t="str">
        <f t="shared" si="7"/>
        <v>-</v>
      </c>
      <c r="W75" s="63"/>
      <c r="X75" s="3"/>
      <c r="Y75" s="3"/>
    </row>
    <row r="76" spans="1:25" hidden="1" x14ac:dyDescent="0.35">
      <c r="A76" s="63"/>
      <c r="B76" s="95"/>
      <c r="C76" s="91"/>
      <c r="D76" s="99"/>
      <c r="E76" s="64"/>
      <c r="F76" s="64"/>
      <c r="G76" s="64"/>
      <c r="H76" s="64"/>
      <c r="I76" s="64"/>
      <c r="J76" s="64"/>
      <c r="K76" s="64"/>
      <c r="L76" s="64"/>
      <c r="M76" s="65"/>
      <c r="N76" s="66">
        <f t="shared" si="6"/>
        <v>0</v>
      </c>
      <c r="O76" s="3"/>
      <c r="P76" s="10"/>
      <c r="Q76" s="33" t="str">
        <f t="shared" si="4"/>
        <v>-</v>
      </c>
      <c r="R76" s="34"/>
      <c r="S76" s="77">
        <f t="shared" si="3"/>
        <v>0</v>
      </c>
      <c r="T76" s="63"/>
      <c r="U76" s="78"/>
      <c r="V76" s="79" t="str">
        <f t="shared" si="7"/>
        <v>-</v>
      </c>
      <c r="W76" s="63"/>
      <c r="X76" s="3"/>
      <c r="Y76" s="3"/>
    </row>
    <row r="77" spans="1:25" hidden="1" x14ac:dyDescent="0.35">
      <c r="A77" s="63"/>
      <c r="B77" s="95"/>
      <c r="C77" s="91"/>
      <c r="D77" s="99"/>
      <c r="E77" s="64"/>
      <c r="F77" s="64"/>
      <c r="G77" s="64"/>
      <c r="H77" s="64"/>
      <c r="I77" s="64"/>
      <c r="J77" s="64"/>
      <c r="K77" s="64"/>
      <c r="L77" s="64"/>
      <c r="M77" s="65"/>
      <c r="N77" s="66">
        <f t="shared" si="6"/>
        <v>0</v>
      </c>
      <c r="O77" s="3"/>
      <c r="P77" s="10"/>
      <c r="Q77" s="33" t="str">
        <f t="shared" si="4"/>
        <v>-</v>
      </c>
      <c r="R77" s="34"/>
      <c r="S77" s="77">
        <f t="shared" ref="S77:S93" si="8">IF(P77="y",SUM(N77-Q77),N77)</f>
        <v>0</v>
      </c>
      <c r="T77" s="63"/>
      <c r="U77" s="78"/>
      <c r="V77" s="79" t="str">
        <f t="shared" si="7"/>
        <v>-</v>
      </c>
      <c r="W77" s="63"/>
      <c r="X77" s="3"/>
      <c r="Y77" s="3"/>
    </row>
    <row r="78" spans="1:25" hidden="1" x14ac:dyDescent="0.35">
      <c r="A78" s="63"/>
      <c r="B78" s="95"/>
      <c r="C78" s="91"/>
      <c r="D78" s="99"/>
      <c r="E78" s="64"/>
      <c r="F78" s="64"/>
      <c r="G78" s="64"/>
      <c r="H78" s="64"/>
      <c r="I78" s="64"/>
      <c r="J78" s="64"/>
      <c r="K78" s="64"/>
      <c r="L78" s="64"/>
      <c r="M78" s="65"/>
      <c r="N78" s="66">
        <f t="shared" si="6"/>
        <v>0</v>
      </c>
      <c r="O78" s="3"/>
      <c r="P78" s="10"/>
      <c r="Q78" s="33" t="str">
        <f t="shared" si="4"/>
        <v>-</v>
      </c>
      <c r="R78" s="34"/>
      <c r="S78" s="77">
        <f t="shared" si="8"/>
        <v>0</v>
      </c>
      <c r="T78" s="63"/>
      <c r="U78" s="78"/>
      <c r="V78" s="79" t="str">
        <f t="shared" si="7"/>
        <v>-</v>
      </c>
      <c r="W78" s="63"/>
      <c r="X78" s="3"/>
      <c r="Y78" s="3"/>
    </row>
    <row r="79" spans="1:25" hidden="1" x14ac:dyDescent="0.35">
      <c r="A79" s="63"/>
      <c r="B79" s="95"/>
      <c r="C79" s="91"/>
      <c r="D79" s="99"/>
      <c r="E79" s="64"/>
      <c r="F79" s="64"/>
      <c r="G79" s="64"/>
      <c r="H79" s="64"/>
      <c r="I79" s="64"/>
      <c r="J79" s="64"/>
      <c r="K79" s="64"/>
      <c r="L79" s="64"/>
      <c r="M79" s="65"/>
      <c r="N79" s="66">
        <f t="shared" si="6"/>
        <v>0</v>
      </c>
      <c r="O79" s="3"/>
      <c r="P79" s="10"/>
      <c r="Q79" s="33" t="str">
        <f t="shared" si="4"/>
        <v>-</v>
      </c>
      <c r="R79" s="34"/>
      <c r="S79" s="77">
        <f t="shared" si="8"/>
        <v>0</v>
      </c>
      <c r="T79" s="63"/>
      <c r="U79" s="78"/>
      <c r="V79" s="79" t="str">
        <f t="shared" si="7"/>
        <v>-</v>
      </c>
      <c r="W79" s="63" t="s">
        <v>35</v>
      </c>
      <c r="X79" s="3"/>
      <c r="Y79" s="3"/>
    </row>
    <row r="80" spans="1:25" hidden="1" x14ac:dyDescent="0.35">
      <c r="A80" s="63"/>
      <c r="B80" s="95"/>
      <c r="C80" s="91"/>
      <c r="D80" s="99"/>
      <c r="E80" s="64"/>
      <c r="F80" s="64"/>
      <c r="G80" s="64"/>
      <c r="H80" s="64"/>
      <c r="I80" s="64"/>
      <c r="J80" s="64"/>
      <c r="K80" s="64"/>
      <c r="L80" s="64"/>
      <c r="M80" s="65"/>
      <c r="N80" s="66">
        <f t="shared" si="6"/>
        <v>0</v>
      </c>
      <c r="O80" s="3"/>
      <c r="P80" s="10"/>
      <c r="Q80" s="33" t="str">
        <f t="shared" si="4"/>
        <v>-</v>
      </c>
      <c r="R80" s="34"/>
      <c r="S80" s="77">
        <f t="shared" si="8"/>
        <v>0</v>
      </c>
      <c r="T80" s="63"/>
      <c r="U80" s="78"/>
      <c r="V80" s="79" t="str">
        <f t="shared" si="7"/>
        <v>-</v>
      </c>
      <c r="W80" s="63"/>
      <c r="X80" s="3"/>
      <c r="Y80" s="3"/>
    </row>
    <row r="81" spans="1:25" hidden="1" x14ac:dyDescent="0.35">
      <c r="A81" s="63"/>
      <c r="B81" s="95"/>
      <c r="C81" s="91"/>
      <c r="D81" s="99"/>
      <c r="E81" s="64"/>
      <c r="F81" s="64"/>
      <c r="G81" s="64"/>
      <c r="H81" s="64"/>
      <c r="I81" s="64"/>
      <c r="J81" s="64"/>
      <c r="K81" s="64"/>
      <c r="L81" s="64"/>
      <c r="M81" s="65"/>
      <c r="N81" s="66">
        <f t="shared" si="6"/>
        <v>0</v>
      </c>
      <c r="O81" s="3"/>
      <c r="P81" s="10"/>
      <c r="Q81" s="33" t="str">
        <f t="shared" si="4"/>
        <v>-</v>
      </c>
      <c r="R81" s="34"/>
      <c r="S81" s="77">
        <f t="shared" si="8"/>
        <v>0</v>
      </c>
      <c r="T81" s="63"/>
      <c r="U81" s="78"/>
      <c r="V81" s="79" t="str">
        <f t="shared" si="7"/>
        <v>-</v>
      </c>
      <c r="W81" s="63"/>
      <c r="X81" s="3"/>
      <c r="Y81" s="3"/>
    </row>
    <row r="82" spans="1:25" hidden="1" x14ac:dyDescent="0.35">
      <c r="A82" s="63"/>
      <c r="B82" s="95"/>
      <c r="C82" s="91"/>
      <c r="D82" s="99"/>
      <c r="E82" s="64"/>
      <c r="F82" s="64"/>
      <c r="G82" s="64"/>
      <c r="H82" s="64"/>
      <c r="I82" s="64"/>
      <c r="J82" s="64"/>
      <c r="K82" s="64"/>
      <c r="L82" s="64"/>
      <c r="M82" s="65"/>
      <c r="N82" s="66">
        <f t="shared" si="6"/>
        <v>0</v>
      </c>
      <c r="O82" s="3"/>
      <c r="P82" s="10"/>
      <c r="Q82" s="33" t="str">
        <f t="shared" si="4"/>
        <v>-</v>
      </c>
      <c r="R82" s="34"/>
      <c r="S82" s="77">
        <f t="shared" si="8"/>
        <v>0</v>
      </c>
      <c r="T82" s="63"/>
      <c r="U82" s="78"/>
      <c r="V82" s="79" t="str">
        <f t="shared" si="7"/>
        <v>-</v>
      </c>
      <c r="W82" s="63"/>
      <c r="X82" s="3"/>
      <c r="Y82" s="3"/>
    </row>
    <row r="83" spans="1:25" hidden="1" x14ac:dyDescent="0.35">
      <c r="A83" s="63"/>
      <c r="B83" s="95"/>
      <c r="C83" s="91"/>
      <c r="D83" s="99"/>
      <c r="E83" s="64"/>
      <c r="F83" s="64"/>
      <c r="G83" s="64"/>
      <c r="H83" s="64"/>
      <c r="I83" s="64"/>
      <c r="J83" s="64"/>
      <c r="K83" s="64"/>
      <c r="L83" s="64"/>
      <c r="M83" s="65"/>
      <c r="N83" s="66">
        <f t="shared" si="6"/>
        <v>0</v>
      </c>
      <c r="O83" s="3"/>
      <c r="P83" s="10"/>
      <c r="Q83" s="33" t="str">
        <f t="shared" si="4"/>
        <v>-</v>
      </c>
      <c r="R83" s="34"/>
      <c r="S83" s="77">
        <f t="shared" si="8"/>
        <v>0</v>
      </c>
      <c r="T83" s="63"/>
      <c r="U83" s="78"/>
      <c r="V83" s="79" t="str">
        <f t="shared" si="7"/>
        <v>-</v>
      </c>
      <c r="W83" s="63"/>
      <c r="X83" s="3"/>
      <c r="Y83" s="3"/>
    </row>
    <row r="84" spans="1:25" hidden="1" x14ac:dyDescent="0.35">
      <c r="A84" s="63"/>
      <c r="B84" s="95"/>
      <c r="C84" s="91"/>
      <c r="D84" s="99"/>
      <c r="E84" s="64"/>
      <c r="F84" s="64"/>
      <c r="G84" s="64"/>
      <c r="H84" s="64"/>
      <c r="I84" s="64"/>
      <c r="J84" s="64"/>
      <c r="K84" s="64"/>
      <c r="L84" s="64"/>
      <c r="M84" s="65"/>
      <c r="N84" s="66">
        <f t="shared" si="6"/>
        <v>0</v>
      </c>
      <c r="O84" s="3"/>
      <c r="P84" s="10"/>
      <c r="Q84" s="33" t="str">
        <f t="shared" si="4"/>
        <v>-</v>
      </c>
      <c r="R84" s="34"/>
      <c r="S84" s="77">
        <f t="shared" si="8"/>
        <v>0</v>
      </c>
      <c r="T84" s="63"/>
      <c r="U84" s="78"/>
      <c r="V84" s="79" t="str">
        <f t="shared" si="7"/>
        <v>-</v>
      </c>
      <c r="W84" s="63"/>
      <c r="X84" s="3"/>
      <c r="Y84" s="3"/>
    </row>
    <row r="85" spans="1:25" hidden="1" x14ac:dyDescent="0.35">
      <c r="A85" s="63"/>
      <c r="B85" s="95"/>
      <c r="C85" s="91"/>
      <c r="D85" s="99"/>
      <c r="E85" s="64"/>
      <c r="F85" s="64"/>
      <c r="G85" s="64"/>
      <c r="H85" s="64"/>
      <c r="I85" s="64"/>
      <c r="J85" s="64"/>
      <c r="K85" s="64"/>
      <c r="L85" s="64"/>
      <c r="M85" s="65"/>
      <c r="N85" s="66">
        <f t="shared" si="6"/>
        <v>0</v>
      </c>
      <c r="O85" s="3"/>
      <c r="P85" s="10"/>
      <c r="Q85" s="33" t="str">
        <f t="shared" si="4"/>
        <v>-</v>
      </c>
      <c r="R85" s="34"/>
      <c r="S85" s="77">
        <f t="shared" si="8"/>
        <v>0</v>
      </c>
      <c r="T85" s="63"/>
      <c r="U85" s="78"/>
      <c r="V85" s="79" t="str">
        <f t="shared" si="7"/>
        <v>-</v>
      </c>
      <c r="W85" s="63"/>
      <c r="X85" s="3"/>
      <c r="Y85" s="3"/>
    </row>
    <row r="86" spans="1:25" hidden="1" x14ac:dyDescent="0.35">
      <c r="A86" s="63"/>
      <c r="B86" s="95"/>
      <c r="C86" s="91"/>
      <c r="D86" s="99"/>
      <c r="E86" s="64"/>
      <c r="F86" s="64"/>
      <c r="G86" s="64"/>
      <c r="H86" s="64"/>
      <c r="I86" s="64"/>
      <c r="J86" s="64"/>
      <c r="K86" s="64"/>
      <c r="L86" s="64"/>
      <c r="M86" s="65"/>
      <c r="N86" s="66">
        <f t="shared" si="6"/>
        <v>0</v>
      </c>
      <c r="O86" s="3"/>
      <c r="P86" s="10"/>
      <c r="Q86" s="33" t="str">
        <f t="shared" si="4"/>
        <v>-</v>
      </c>
      <c r="R86" s="34"/>
      <c r="S86" s="77">
        <f t="shared" si="8"/>
        <v>0</v>
      </c>
      <c r="T86" s="63"/>
      <c r="U86" s="78"/>
      <c r="V86" s="79" t="str">
        <f t="shared" si="7"/>
        <v>-</v>
      </c>
      <c r="W86" s="63"/>
      <c r="X86" s="3"/>
      <c r="Y86" s="3"/>
    </row>
    <row r="87" spans="1:25" hidden="1" x14ac:dyDescent="0.35">
      <c r="A87" s="63"/>
      <c r="B87" s="95"/>
      <c r="C87" s="91"/>
      <c r="D87" s="99"/>
      <c r="E87" s="64"/>
      <c r="F87" s="64"/>
      <c r="G87" s="64"/>
      <c r="H87" s="64"/>
      <c r="I87" s="64"/>
      <c r="J87" s="64"/>
      <c r="K87" s="64"/>
      <c r="L87" s="64"/>
      <c r="M87" s="65"/>
      <c r="N87" s="66">
        <f t="shared" si="6"/>
        <v>0</v>
      </c>
      <c r="O87" s="3"/>
      <c r="P87" s="10"/>
      <c r="Q87" s="33" t="str">
        <f t="shared" si="4"/>
        <v>-</v>
      </c>
      <c r="R87" s="34"/>
      <c r="S87" s="77">
        <f t="shared" si="8"/>
        <v>0</v>
      </c>
      <c r="T87" s="63"/>
      <c r="U87" s="78"/>
      <c r="V87" s="79" t="str">
        <f t="shared" si="7"/>
        <v>-</v>
      </c>
      <c r="W87" s="63"/>
      <c r="X87" s="3"/>
      <c r="Y87" s="3"/>
    </row>
    <row r="88" spans="1:25" hidden="1" x14ac:dyDescent="0.35">
      <c r="A88" s="63"/>
      <c r="B88" s="95"/>
      <c r="C88" s="91"/>
      <c r="D88" s="99"/>
      <c r="E88" s="64"/>
      <c r="F88" s="64"/>
      <c r="G88" s="64"/>
      <c r="H88" s="64"/>
      <c r="I88" s="64"/>
      <c r="J88" s="64"/>
      <c r="K88" s="64"/>
      <c r="L88" s="64"/>
      <c r="M88" s="65"/>
      <c r="N88" s="66">
        <f t="shared" si="6"/>
        <v>0</v>
      </c>
      <c r="O88" s="3"/>
      <c r="P88" s="10"/>
      <c r="Q88" s="33" t="str">
        <f t="shared" si="4"/>
        <v>-</v>
      </c>
      <c r="R88" s="34"/>
      <c r="S88" s="77">
        <f t="shared" si="8"/>
        <v>0</v>
      </c>
      <c r="T88" s="63"/>
      <c r="U88" s="78"/>
      <c r="V88" s="79" t="str">
        <f t="shared" si="7"/>
        <v>-</v>
      </c>
      <c r="W88" s="63"/>
      <c r="X88" s="3"/>
      <c r="Y88" s="3"/>
    </row>
    <row r="89" spans="1:25" hidden="1" x14ac:dyDescent="0.35">
      <c r="A89" s="63"/>
      <c r="B89" s="95"/>
      <c r="C89" s="91"/>
      <c r="D89" s="99"/>
      <c r="E89" s="64"/>
      <c r="F89" s="64"/>
      <c r="G89" s="64"/>
      <c r="H89" s="64"/>
      <c r="I89" s="64"/>
      <c r="J89" s="64"/>
      <c r="K89" s="64"/>
      <c r="L89" s="64"/>
      <c r="M89" s="65"/>
      <c r="N89" s="66">
        <f t="shared" si="6"/>
        <v>0</v>
      </c>
      <c r="O89" s="3"/>
      <c r="P89" s="10"/>
      <c r="Q89" s="33" t="str">
        <f t="shared" si="4"/>
        <v>-</v>
      </c>
      <c r="R89" s="34"/>
      <c r="S89" s="77">
        <f t="shared" si="8"/>
        <v>0</v>
      </c>
      <c r="T89" s="63"/>
      <c r="U89" s="78"/>
      <c r="V89" s="79" t="str">
        <f t="shared" si="7"/>
        <v>-</v>
      </c>
      <c r="W89" s="63"/>
      <c r="X89" s="3"/>
      <c r="Y89" s="3"/>
    </row>
    <row r="90" spans="1:25" hidden="1" x14ac:dyDescent="0.35">
      <c r="A90" s="63"/>
      <c r="B90" s="95"/>
      <c r="C90" s="91"/>
      <c r="D90" s="99"/>
      <c r="E90" s="64"/>
      <c r="F90" s="64"/>
      <c r="G90" s="64"/>
      <c r="H90" s="64"/>
      <c r="I90" s="64"/>
      <c r="J90" s="64"/>
      <c r="K90" s="64"/>
      <c r="L90" s="64"/>
      <c r="M90" s="65"/>
      <c r="N90" s="66">
        <f t="shared" si="6"/>
        <v>0</v>
      </c>
      <c r="O90" s="3"/>
      <c r="P90" s="10"/>
      <c r="Q90" s="33" t="str">
        <f t="shared" si="4"/>
        <v>-</v>
      </c>
      <c r="R90" s="34"/>
      <c r="S90" s="77">
        <f t="shared" si="8"/>
        <v>0</v>
      </c>
      <c r="T90" s="63"/>
      <c r="U90" s="78"/>
      <c r="V90" s="79" t="str">
        <f t="shared" si="7"/>
        <v>-</v>
      </c>
      <c r="W90" s="63"/>
      <c r="X90" s="3"/>
      <c r="Y90" s="3"/>
    </row>
    <row r="91" spans="1:25" hidden="1" x14ac:dyDescent="0.35">
      <c r="A91" s="63"/>
      <c r="B91" s="95"/>
      <c r="C91" s="91"/>
      <c r="D91" s="99"/>
      <c r="E91" s="64"/>
      <c r="F91" s="64"/>
      <c r="G91" s="64"/>
      <c r="H91" s="64"/>
      <c r="I91" s="64"/>
      <c r="J91" s="64"/>
      <c r="K91" s="64"/>
      <c r="L91" s="64"/>
      <c r="M91" s="65"/>
      <c r="N91" s="66">
        <f t="shared" si="6"/>
        <v>0</v>
      </c>
      <c r="O91" s="3"/>
      <c r="P91" s="10"/>
      <c r="Q91" s="33" t="str">
        <f t="shared" si="4"/>
        <v>-</v>
      </c>
      <c r="R91" s="34"/>
      <c r="S91" s="77">
        <f t="shared" si="8"/>
        <v>0</v>
      </c>
      <c r="T91" s="63"/>
      <c r="U91" s="78"/>
      <c r="V91" s="79" t="str">
        <f t="shared" si="7"/>
        <v>-</v>
      </c>
      <c r="W91" s="63"/>
      <c r="X91" s="3"/>
      <c r="Y91" s="3"/>
    </row>
    <row r="92" spans="1:25" hidden="1" x14ac:dyDescent="0.35">
      <c r="A92" s="63"/>
      <c r="B92" s="95"/>
      <c r="C92" s="91"/>
      <c r="D92" s="99"/>
      <c r="E92" s="64"/>
      <c r="F92" s="64"/>
      <c r="G92" s="64"/>
      <c r="H92" s="64"/>
      <c r="I92" s="64"/>
      <c r="J92" s="64"/>
      <c r="K92" s="64"/>
      <c r="L92" s="64"/>
      <c r="M92" s="65"/>
      <c r="N92" s="66">
        <f t="shared" si="6"/>
        <v>0</v>
      </c>
      <c r="O92" s="3"/>
      <c r="P92" s="10"/>
      <c r="Q92" s="33" t="str">
        <f t="shared" si="4"/>
        <v>-</v>
      </c>
      <c r="R92" s="34"/>
      <c r="S92" s="77">
        <f t="shared" si="8"/>
        <v>0</v>
      </c>
      <c r="T92" s="63"/>
      <c r="U92" s="78"/>
      <c r="V92" s="79" t="str">
        <f t="shared" si="7"/>
        <v>-</v>
      </c>
      <c r="W92" s="63"/>
      <c r="X92" s="3"/>
      <c r="Y92" s="3"/>
    </row>
    <row r="93" spans="1:25" hidden="1" x14ac:dyDescent="0.35">
      <c r="A93" s="63"/>
      <c r="B93" s="95"/>
      <c r="C93" s="91"/>
      <c r="D93" s="99"/>
      <c r="E93" s="64"/>
      <c r="F93" s="64"/>
      <c r="G93" s="64"/>
      <c r="H93" s="64"/>
      <c r="I93" s="64"/>
      <c r="J93" s="64"/>
      <c r="K93" s="64"/>
      <c r="L93" s="64"/>
      <c r="M93" s="65"/>
      <c r="N93" s="66">
        <f t="shared" si="6"/>
        <v>0</v>
      </c>
      <c r="O93" s="3"/>
      <c r="P93" s="10"/>
      <c r="Q93" s="33" t="str">
        <f t="shared" si="4"/>
        <v>-</v>
      </c>
      <c r="R93" s="34"/>
      <c r="S93" s="77">
        <f t="shared" si="8"/>
        <v>0</v>
      </c>
      <c r="T93" s="63"/>
      <c r="U93" s="78"/>
      <c r="V93" s="79" t="str">
        <f t="shared" si="7"/>
        <v>-</v>
      </c>
      <c r="W93" s="63"/>
      <c r="X93" s="3"/>
      <c r="Y93" s="3"/>
    </row>
    <row r="94" spans="1:25" hidden="1" x14ac:dyDescent="0.35">
      <c r="A94" s="63"/>
      <c r="B94" s="95"/>
      <c r="C94" s="91"/>
      <c r="D94" s="99"/>
      <c r="E94" s="64"/>
      <c r="F94" s="64"/>
      <c r="G94" s="64"/>
      <c r="H94" s="64"/>
      <c r="I94" s="64"/>
      <c r="J94" s="64"/>
      <c r="K94" s="64"/>
      <c r="L94" s="64"/>
      <c r="M94" s="65"/>
      <c r="N94" s="66">
        <f t="shared" si="6"/>
        <v>0</v>
      </c>
      <c r="O94" s="3"/>
      <c r="P94" s="10"/>
      <c r="Q94" s="33" t="str">
        <f t="shared" si="4"/>
        <v>-</v>
      </c>
      <c r="R94" s="34"/>
      <c r="S94" s="77">
        <f>IF(P94="y",SUM(N94-Q94),N94)</f>
        <v>0</v>
      </c>
      <c r="T94" s="63"/>
      <c r="U94" s="78"/>
      <c r="V94" s="79" t="str">
        <f t="shared" si="7"/>
        <v>-</v>
      </c>
      <c r="W94" s="63"/>
      <c r="X94" s="3"/>
      <c r="Y94" s="3"/>
    </row>
    <row r="95" spans="1:25" hidden="1" x14ac:dyDescent="0.35">
      <c r="A95" s="63"/>
      <c r="B95" s="95"/>
      <c r="C95" s="91"/>
      <c r="D95" s="99"/>
      <c r="E95" s="64"/>
      <c r="F95" s="64"/>
      <c r="G95" s="64"/>
      <c r="H95" s="64"/>
      <c r="I95" s="64"/>
      <c r="J95" s="64"/>
      <c r="K95" s="64"/>
      <c r="L95" s="64"/>
      <c r="M95" s="65"/>
      <c r="N95" s="66">
        <f t="shared" si="6"/>
        <v>0</v>
      </c>
      <c r="O95" s="3"/>
      <c r="P95" s="10"/>
      <c r="Q95" s="33" t="str">
        <f t="shared" si="4"/>
        <v>-</v>
      </c>
      <c r="R95" s="34"/>
      <c r="S95" s="77">
        <f t="shared" ref="S95:S123" si="9">IF(P95="y",SUM(N95-Q95),N95)</f>
        <v>0</v>
      </c>
      <c r="T95" s="63"/>
      <c r="U95" s="78"/>
      <c r="V95" s="79" t="str">
        <f t="shared" si="7"/>
        <v>-</v>
      </c>
      <c r="W95" s="63"/>
      <c r="X95" s="3"/>
      <c r="Y95" s="3"/>
    </row>
    <row r="96" spans="1:25" hidden="1" x14ac:dyDescent="0.35">
      <c r="A96" s="63"/>
      <c r="B96" s="95"/>
      <c r="C96" s="91"/>
      <c r="D96" s="99"/>
      <c r="E96" s="64"/>
      <c r="F96" s="64"/>
      <c r="G96" s="64"/>
      <c r="H96" s="64"/>
      <c r="I96" s="64"/>
      <c r="J96" s="64"/>
      <c r="K96" s="64"/>
      <c r="L96" s="64"/>
      <c r="M96" s="65"/>
      <c r="N96" s="66">
        <f t="shared" si="6"/>
        <v>0</v>
      </c>
      <c r="O96" s="3"/>
      <c r="P96" s="10"/>
      <c r="Q96" s="33" t="str">
        <f t="shared" si="4"/>
        <v>-</v>
      </c>
      <c r="R96" s="34"/>
      <c r="S96" s="77">
        <f t="shared" si="9"/>
        <v>0</v>
      </c>
      <c r="T96" s="63"/>
      <c r="U96" s="78"/>
      <c r="V96" s="79" t="str">
        <f t="shared" si="7"/>
        <v>-</v>
      </c>
      <c r="W96" s="63"/>
      <c r="X96" s="3"/>
      <c r="Y96" s="3"/>
    </row>
    <row r="97" spans="1:25" hidden="1" x14ac:dyDescent="0.35">
      <c r="A97" s="63"/>
      <c r="B97" s="95"/>
      <c r="C97" s="91"/>
      <c r="D97" s="99"/>
      <c r="E97" s="64"/>
      <c r="F97" s="64"/>
      <c r="G97" s="64"/>
      <c r="H97" s="64"/>
      <c r="I97" s="64"/>
      <c r="J97" s="64"/>
      <c r="K97" s="64"/>
      <c r="L97" s="64"/>
      <c r="M97" s="65"/>
      <c r="N97" s="66">
        <f t="shared" si="6"/>
        <v>0</v>
      </c>
      <c r="O97" s="3"/>
      <c r="P97" s="10"/>
      <c r="Q97" s="33" t="str">
        <f t="shared" si="4"/>
        <v>-</v>
      </c>
      <c r="R97" s="34"/>
      <c r="S97" s="77">
        <f t="shared" si="9"/>
        <v>0</v>
      </c>
      <c r="T97" s="63"/>
      <c r="U97" s="78"/>
      <c r="V97" s="79" t="str">
        <f t="shared" si="7"/>
        <v>-</v>
      </c>
      <c r="W97" s="63"/>
      <c r="X97" s="3"/>
      <c r="Y97" s="3"/>
    </row>
    <row r="98" spans="1:25" hidden="1" x14ac:dyDescent="0.35">
      <c r="A98" s="63"/>
      <c r="B98" s="95"/>
      <c r="C98" s="91"/>
      <c r="D98" s="99"/>
      <c r="E98" s="64"/>
      <c r="F98" s="64"/>
      <c r="G98" s="64"/>
      <c r="H98" s="64"/>
      <c r="I98" s="64"/>
      <c r="J98" s="64"/>
      <c r="K98" s="64"/>
      <c r="L98" s="64"/>
      <c r="M98" s="65"/>
      <c r="N98" s="66">
        <f t="shared" si="6"/>
        <v>0</v>
      </c>
      <c r="O98" s="3"/>
      <c r="P98" s="10"/>
      <c r="Q98" s="33" t="str">
        <f t="shared" si="4"/>
        <v>-</v>
      </c>
      <c r="R98" s="34"/>
      <c r="S98" s="77">
        <f t="shared" si="9"/>
        <v>0</v>
      </c>
      <c r="T98" s="63"/>
      <c r="U98" s="78"/>
      <c r="V98" s="79" t="str">
        <f t="shared" si="7"/>
        <v>-</v>
      </c>
      <c r="W98" s="63"/>
      <c r="X98" s="3"/>
      <c r="Y98" s="3"/>
    </row>
    <row r="99" spans="1:25" hidden="1" x14ac:dyDescent="0.35">
      <c r="A99" s="63"/>
      <c r="B99" s="95"/>
      <c r="C99" s="91"/>
      <c r="D99" s="99"/>
      <c r="E99" s="64"/>
      <c r="F99" s="64"/>
      <c r="G99" s="64"/>
      <c r="H99" s="64"/>
      <c r="I99" s="64"/>
      <c r="J99" s="64"/>
      <c r="K99" s="64"/>
      <c r="L99" s="64"/>
      <c r="M99" s="65"/>
      <c r="N99" s="66">
        <f t="shared" si="6"/>
        <v>0</v>
      </c>
      <c r="O99" s="3"/>
      <c r="P99" s="10"/>
      <c r="Q99" s="33" t="str">
        <f t="shared" si="4"/>
        <v>-</v>
      </c>
      <c r="R99" s="34"/>
      <c r="S99" s="77">
        <f t="shared" si="9"/>
        <v>0</v>
      </c>
      <c r="T99" s="63"/>
      <c r="U99" s="78"/>
      <c r="V99" s="79" t="str">
        <f t="shared" si="7"/>
        <v>-</v>
      </c>
      <c r="W99" s="63"/>
      <c r="X99" s="3"/>
      <c r="Y99" s="3"/>
    </row>
    <row r="100" spans="1:25" hidden="1" x14ac:dyDescent="0.35">
      <c r="A100" s="63"/>
      <c r="B100" s="95"/>
      <c r="C100" s="91"/>
      <c r="D100" s="99"/>
      <c r="E100" s="64"/>
      <c r="F100" s="64"/>
      <c r="G100" s="64"/>
      <c r="H100" s="64"/>
      <c r="I100" s="64"/>
      <c r="J100" s="64"/>
      <c r="K100" s="64"/>
      <c r="L100" s="64"/>
      <c r="M100" s="65"/>
      <c r="N100" s="66">
        <f t="shared" si="6"/>
        <v>0</v>
      </c>
      <c r="O100" s="3"/>
      <c r="P100" s="10"/>
      <c r="Q100" s="33" t="str">
        <f t="shared" si="4"/>
        <v>-</v>
      </c>
      <c r="R100" s="34"/>
      <c r="S100" s="77">
        <f t="shared" si="9"/>
        <v>0</v>
      </c>
      <c r="T100" s="63"/>
      <c r="U100" s="78"/>
      <c r="V100" s="79" t="str">
        <f t="shared" si="7"/>
        <v>-</v>
      </c>
      <c r="W100" s="63"/>
      <c r="X100" s="3"/>
      <c r="Y100" s="3"/>
    </row>
    <row r="101" spans="1:25" hidden="1" x14ac:dyDescent="0.35">
      <c r="A101" s="63"/>
      <c r="B101" s="95"/>
      <c r="C101" s="91"/>
      <c r="D101" s="99"/>
      <c r="E101" s="64"/>
      <c r="F101" s="64"/>
      <c r="G101" s="64"/>
      <c r="H101" s="64"/>
      <c r="I101" s="64"/>
      <c r="J101" s="64"/>
      <c r="K101" s="64"/>
      <c r="L101" s="64"/>
      <c r="M101" s="65"/>
      <c r="N101" s="66">
        <f t="shared" si="6"/>
        <v>0</v>
      </c>
      <c r="O101" s="3"/>
      <c r="P101" s="10"/>
      <c r="Q101" s="33" t="str">
        <f t="shared" si="4"/>
        <v>-</v>
      </c>
      <c r="R101" s="34"/>
      <c r="S101" s="77">
        <f t="shared" si="9"/>
        <v>0</v>
      </c>
      <c r="T101" s="63"/>
      <c r="U101" s="78"/>
      <c r="V101" s="79" t="str">
        <f t="shared" si="7"/>
        <v>-</v>
      </c>
      <c r="W101" s="63"/>
      <c r="X101" s="3"/>
      <c r="Y101" s="3"/>
    </row>
    <row r="102" spans="1:25" hidden="1" x14ac:dyDescent="0.35">
      <c r="A102" s="63"/>
      <c r="B102" s="95"/>
      <c r="C102" s="91"/>
      <c r="D102" s="99"/>
      <c r="E102" s="64"/>
      <c r="F102" s="64"/>
      <c r="G102" s="64"/>
      <c r="H102" s="64"/>
      <c r="I102" s="64"/>
      <c r="J102" s="64"/>
      <c r="K102" s="64"/>
      <c r="L102" s="64"/>
      <c r="M102" s="65"/>
      <c r="N102" s="66">
        <f t="shared" si="6"/>
        <v>0</v>
      </c>
      <c r="O102" s="3"/>
      <c r="P102" s="10"/>
      <c r="Q102" s="33" t="str">
        <f t="shared" si="4"/>
        <v>-</v>
      </c>
      <c r="R102" s="34"/>
      <c r="S102" s="77">
        <f t="shared" si="9"/>
        <v>0</v>
      </c>
      <c r="T102" s="63"/>
      <c r="U102" s="78"/>
      <c r="V102" s="79" t="str">
        <f t="shared" si="7"/>
        <v>-</v>
      </c>
      <c r="W102" s="63"/>
      <c r="X102" s="3"/>
      <c r="Y102" s="3"/>
    </row>
    <row r="103" spans="1:25" hidden="1" x14ac:dyDescent="0.35">
      <c r="A103" s="63"/>
      <c r="B103" s="95"/>
      <c r="C103" s="91"/>
      <c r="D103" s="99"/>
      <c r="E103" s="64"/>
      <c r="F103" s="64"/>
      <c r="G103" s="64"/>
      <c r="H103" s="64"/>
      <c r="I103" s="64"/>
      <c r="J103" s="64"/>
      <c r="K103" s="64"/>
      <c r="L103" s="64"/>
      <c r="M103" s="65"/>
      <c r="N103" s="66">
        <f t="shared" si="6"/>
        <v>0</v>
      </c>
      <c r="O103" s="3"/>
      <c r="P103" s="10"/>
      <c r="Q103" s="33" t="str">
        <f t="shared" si="4"/>
        <v>-</v>
      </c>
      <c r="R103" s="34"/>
      <c r="S103" s="77">
        <f t="shared" si="9"/>
        <v>0</v>
      </c>
      <c r="T103" s="63"/>
      <c r="U103" s="78"/>
      <c r="V103" s="79" t="str">
        <f t="shared" si="7"/>
        <v>-</v>
      </c>
      <c r="W103" s="63"/>
      <c r="X103" s="3"/>
      <c r="Y103" s="3"/>
    </row>
    <row r="104" spans="1:25" hidden="1" x14ac:dyDescent="0.35">
      <c r="A104" s="63"/>
      <c r="B104" s="95"/>
      <c r="C104" s="91"/>
      <c r="D104" s="99"/>
      <c r="E104" s="64"/>
      <c r="F104" s="64"/>
      <c r="G104" s="64"/>
      <c r="H104" s="64"/>
      <c r="I104" s="64"/>
      <c r="J104" s="64"/>
      <c r="K104" s="64"/>
      <c r="L104" s="64"/>
      <c r="M104" s="65"/>
      <c r="N104" s="66">
        <f t="shared" si="6"/>
        <v>0</v>
      </c>
      <c r="O104" s="3"/>
      <c r="P104" s="10"/>
      <c r="Q104" s="33" t="str">
        <f t="shared" si="4"/>
        <v>-</v>
      </c>
      <c r="R104" s="34"/>
      <c r="S104" s="77">
        <f t="shared" si="9"/>
        <v>0</v>
      </c>
      <c r="T104" s="63"/>
      <c r="U104" s="78"/>
      <c r="V104" s="79" t="str">
        <f t="shared" si="7"/>
        <v>-</v>
      </c>
      <c r="W104" s="63"/>
      <c r="X104" s="3"/>
      <c r="Y104" s="3"/>
    </row>
    <row r="105" spans="1:25" hidden="1" x14ac:dyDescent="0.35">
      <c r="A105" s="63"/>
      <c r="B105" s="95"/>
      <c r="C105" s="91"/>
      <c r="D105" s="99"/>
      <c r="E105" s="64"/>
      <c r="F105" s="64"/>
      <c r="G105" s="64"/>
      <c r="H105" s="64"/>
      <c r="I105" s="64"/>
      <c r="J105" s="64"/>
      <c r="K105" s="64"/>
      <c r="L105" s="64"/>
      <c r="M105" s="65"/>
      <c r="N105" s="66">
        <f t="shared" si="6"/>
        <v>0</v>
      </c>
      <c r="O105" s="3"/>
      <c r="P105" s="10"/>
      <c r="Q105" s="33" t="str">
        <f t="shared" si="4"/>
        <v>-</v>
      </c>
      <c r="R105" s="34"/>
      <c r="S105" s="77">
        <f t="shared" si="9"/>
        <v>0</v>
      </c>
      <c r="T105" s="63"/>
      <c r="U105" s="78"/>
      <c r="V105" s="79" t="str">
        <f t="shared" si="7"/>
        <v>-</v>
      </c>
      <c r="W105" s="63"/>
      <c r="X105" s="3"/>
      <c r="Y105" s="3"/>
    </row>
    <row r="106" spans="1:25" hidden="1" x14ac:dyDescent="0.35">
      <c r="A106" s="63"/>
      <c r="B106" s="95"/>
      <c r="C106" s="91"/>
      <c r="D106" s="99"/>
      <c r="E106" s="64"/>
      <c r="F106" s="64"/>
      <c r="G106" s="64"/>
      <c r="H106" s="64"/>
      <c r="I106" s="64"/>
      <c r="J106" s="64"/>
      <c r="K106" s="64"/>
      <c r="L106" s="64"/>
      <c r="M106" s="65"/>
      <c r="N106" s="66">
        <f t="shared" si="6"/>
        <v>0</v>
      </c>
      <c r="O106" s="3"/>
      <c r="P106" s="10"/>
      <c r="Q106" s="33" t="str">
        <f t="shared" ref="Q106:Q122" si="10">IF(P106="Y",SUM(N106-(N106/1.2)),"-")</f>
        <v>-</v>
      </c>
      <c r="R106" s="34"/>
      <c r="S106" s="77">
        <f t="shared" si="9"/>
        <v>0</v>
      </c>
      <c r="T106" s="63"/>
      <c r="U106" s="78"/>
      <c r="V106" s="79" t="str">
        <f t="shared" si="7"/>
        <v>-</v>
      </c>
      <c r="W106" s="63"/>
      <c r="X106" s="3"/>
      <c r="Y106" s="3"/>
    </row>
    <row r="107" spans="1:25" hidden="1" x14ac:dyDescent="0.35">
      <c r="A107" s="63"/>
      <c r="B107" s="95"/>
      <c r="C107" s="91"/>
      <c r="D107" s="99"/>
      <c r="E107" s="64"/>
      <c r="F107" s="64"/>
      <c r="G107" s="64"/>
      <c r="H107" s="64"/>
      <c r="I107" s="64"/>
      <c r="J107" s="64"/>
      <c r="K107" s="64"/>
      <c r="L107" s="64"/>
      <c r="M107" s="65"/>
      <c r="N107" s="66">
        <f t="shared" si="6"/>
        <v>0</v>
      </c>
      <c r="O107" s="3"/>
      <c r="P107" s="10"/>
      <c r="Q107" s="33" t="str">
        <f t="shared" si="10"/>
        <v>-</v>
      </c>
      <c r="R107" s="34"/>
      <c r="S107" s="77">
        <f t="shared" si="9"/>
        <v>0</v>
      </c>
      <c r="T107" s="63"/>
      <c r="U107" s="78"/>
      <c r="V107" s="79" t="str">
        <f t="shared" si="7"/>
        <v>-</v>
      </c>
      <c r="W107" s="63"/>
      <c r="X107" s="3"/>
      <c r="Y107" s="3"/>
    </row>
    <row r="108" spans="1:25" hidden="1" x14ac:dyDescent="0.35">
      <c r="A108" s="63"/>
      <c r="B108" s="95"/>
      <c r="C108" s="91"/>
      <c r="D108" s="99"/>
      <c r="E108" s="64"/>
      <c r="F108" s="64"/>
      <c r="G108" s="64"/>
      <c r="H108" s="64"/>
      <c r="I108" s="64"/>
      <c r="J108" s="64"/>
      <c r="K108" s="64"/>
      <c r="L108" s="64"/>
      <c r="M108" s="65"/>
      <c r="N108" s="66">
        <f t="shared" si="6"/>
        <v>0</v>
      </c>
      <c r="O108" s="3"/>
      <c r="P108" s="10"/>
      <c r="Q108" s="33" t="str">
        <f t="shared" si="10"/>
        <v>-</v>
      </c>
      <c r="R108" s="34"/>
      <c r="S108" s="77">
        <f t="shared" si="9"/>
        <v>0</v>
      </c>
      <c r="T108" s="63"/>
      <c r="U108" s="78"/>
      <c r="V108" s="79" t="str">
        <f t="shared" si="7"/>
        <v>-</v>
      </c>
      <c r="W108" s="63"/>
      <c r="X108" s="3"/>
      <c r="Y108" s="3"/>
    </row>
    <row r="109" spans="1:25" hidden="1" x14ac:dyDescent="0.35">
      <c r="A109" s="63"/>
      <c r="B109" s="95"/>
      <c r="C109" s="91"/>
      <c r="D109" s="99"/>
      <c r="E109" s="64"/>
      <c r="F109" s="64"/>
      <c r="G109" s="64"/>
      <c r="H109" s="64"/>
      <c r="I109" s="64"/>
      <c r="J109" s="64"/>
      <c r="K109" s="64"/>
      <c r="L109" s="64"/>
      <c r="M109" s="65"/>
      <c r="N109" s="66">
        <f t="shared" si="6"/>
        <v>0</v>
      </c>
      <c r="O109" s="3"/>
      <c r="P109" s="10"/>
      <c r="Q109" s="33" t="str">
        <f t="shared" si="10"/>
        <v>-</v>
      </c>
      <c r="R109" s="34"/>
      <c r="S109" s="77">
        <f t="shared" si="9"/>
        <v>0</v>
      </c>
      <c r="T109" s="63"/>
      <c r="U109" s="78"/>
      <c r="V109" s="79" t="str">
        <f t="shared" si="7"/>
        <v>-</v>
      </c>
      <c r="W109" s="63"/>
      <c r="X109" s="3"/>
      <c r="Y109" s="3"/>
    </row>
    <row r="110" spans="1:25" hidden="1" x14ac:dyDescent="0.35">
      <c r="A110" s="63"/>
      <c r="B110" s="95"/>
      <c r="C110" s="91"/>
      <c r="D110" s="99"/>
      <c r="E110" s="64"/>
      <c r="F110" s="64"/>
      <c r="G110" s="64"/>
      <c r="H110" s="64"/>
      <c r="I110" s="64"/>
      <c r="J110" s="64"/>
      <c r="K110" s="64"/>
      <c r="L110" s="64"/>
      <c r="M110" s="65"/>
      <c r="N110" s="66">
        <f t="shared" si="6"/>
        <v>0</v>
      </c>
      <c r="O110" s="3"/>
      <c r="P110" s="10"/>
      <c r="Q110" s="33" t="str">
        <f t="shared" si="10"/>
        <v>-</v>
      </c>
      <c r="R110" s="34"/>
      <c r="S110" s="77">
        <f t="shared" si="9"/>
        <v>0</v>
      </c>
      <c r="T110" s="63"/>
      <c r="U110" s="78"/>
      <c r="V110" s="79" t="str">
        <f t="shared" si="7"/>
        <v>-</v>
      </c>
      <c r="W110" s="63"/>
      <c r="X110" s="3"/>
      <c r="Y110" s="3"/>
    </row>
    <row r="111" spans="1:25" hidden="1" x14ac:dyDescent="0.35">
      <c r="A111" s="63"/>
      <c r="B111" s="95"/>
      <c r="C111" s="91"/>
      <c r="D111" s="99"/>
      <c r="E111" s="64"/>
      <c r="F111" s="64"/>
      <c r="G111" s="64"/>
      <c r="H111" s="64"/>
      <c r="I111" s="64"/>
      <c r="J111" s="64"/>
      <c r="K111" s="64"/>
      <c r="L111" s="64"/>
      <c r="M111" s="65"/>
      <c r="N111" s="66">
        <f t="shared" si="6"/>
        <v>0</v>
      </c>
      <c r="O111" s="3"/>
      <c r="P111" s="10"/>
      <c r="Q111" s="33" t="str">
        <f t="shared" si="10"/>
        <v>-</v>
      </c>
      <c r="R111" s="34"/>
      <c r="S111" s="77">
        <f t="shared" si="9"/>
        <v>0</v>
      </c>
      <c r="T111" s="63"/>
      <c r="U111" s="78"/>
      <c r="V111" s="79" t="str">
        <f t="shared" si="7"/>
        <v>-</v>
      </c>
      <c r="W111" s="63"/>
      <c r="X111" s="3"/>
      <c r="Y111" s="3"/>
    </row>
    <row r="112" spans="1:25" hidden="1" x14ac:dyDescent="0.35">
      <c r="A112" s="63"/>
      <c r="B112" s="95"/>
      <c r="C112" s="91"/>
      <c r="D112" s="99"/>
      <c r="E112" s="64"/>
      <c r="F112" s="64"/>
      <c r="G112" s="64"/>
      <c r="H112" s="64"/>
      <c r="I112" s="64"/>
      <c r="J112" s="64"/>
      <c r="K112" s="64"/>
      <c r="L112" s="64"/>
      <c r="M112" s="65"/>
      <c r="N112" s="66">
        <f t="shared" si="6"/>
        <v>0</v>
      </c>
      <c r="O112" s="3"/>
      <c r="P112" s="10"/>
      <c r="Q112" s="33" t="str">
        <f t="shared" si="10"/>
        <v>-</v>
      </c>
      <c r="R112" s="34"/>
      <c r="S112" s="77">
        <f t="shared" si="9"/>
        <v>0</v>
      </c>
      <c r="T112" s="63"/>
      <c r="U112" s="78"/>
      <c r="V112" s="79" t="str">
        <f t="shared" si="7"/>
        <v>-</v>
      </c>
      <c r="W112" s="63"/>
      <c r="X112" s="3"/>
      <c r="Y112" s="3"/>
    </row>
    <row r="113" spans="1:25" hidden="1" x14ac:dyDescent="0.35">
      <c r="A113" s="63"/>
      <c r="B113" s="95"/>
      <c r="C113" s="91"/>
      <c r="D113" s="99"/>
      <c r="E113" s="64"/>
      <c r="F113" s="64"/>
      <c r="G113" s="64"/>
      <c r="H113" s="64"/>
      <c r="I113" s="64"/>
      <c r="J113" s="64"/>
      <c r="K113" s="64"/>
      <c r="L113" s="64"/>
      <c r="M113" s="65"/>
      <c r="N113" s="66">
        <f t="shared" si="6"/>
        <v>0</v>
      </c>
      <c r="O113" s="3"/>
      <c r="P113" s="10"/>
      <c r="Q113" s="33" t="str">
        <f t="shared" si="10"/>
        <v>-</v>
      </c>
      <c r="R113" s="34"/>
      <c r="S113" s="77">
        <f t="shared" si="9"/>
        <v>0</v>
      </c>
      <c r="T113" s="63"/>
      <c r="U113" s="78"/>
      <c r="V113" s="79" t="str">
        <f t="shared" si="7"/>
        <v>-</v>
      </c>
      <c r="W113" s="63"/>
      <c r="X113" s="3"/>
      <c r="Y113" s="3"/>
    </row>
    <row r="114" spans="1:25" hidden="1" x14ac:dyDescent="0.35">
      <c r="A114" s="63"/>
      <c r="B114" s="95"/>
      <c r="C114" s="91"/>
      <c r="D114" s="99"/>
      <c r="E114" s="64"/>
      <c r="F114" s="64"/>
      <c r="G114" s="64"/>
      <c r="H114" s="64"/>
      <c r="I114" s="64"/>
      <c r="J114" s="64"/>
      <c r="K114" s="64"/>
      <c r="L114" s="64"/>
      <c r="M114" s="65"/>
      <c r="N114" s="66">
        <f t="shared" si="6"/>
        <v>0</v>
      </c>
      <c r="O114" s="3"/>
      <c r="P114" s="10"/>
      <c r="Q114" s="33" t="str">
        <f t="shared" si="10"/>
        <v>-</v>
      </c>
      <c r="R114" s="34"/>
      <c r="S114" s="77">
        <f t="shared" si="9"/>
        <v>0</v>
      </c>
      <c r="T114" s="63"/>
      <c r="U114" s="78"/>
      <c r="V114" s="79" t="str">
        <f t="shared" si="7"/>
        <v>-</v>
      </c>
      <c r="W114" s="63"/>
      <c r="X114" s="3"/>
      <c r="Y114" s="3"/>
    </row>
    <row r="115" spans="1:25" hidden="1" x14ac:dyDescent="0.35">
      <c r="A115" s="63"/>
      <c r="B115" s="95"/>
      <c r="C115" s="91"/>
      <c r="D115" s="99"/>
      <c r="E115" s="64"/>
      <c r="F115" s="64"/>
      <c r="G115" s="64"/>
      <c r="H115" s="64"/>
      <c r="I115" s="64"/>
      <c r="J115" s="64"/>
      <c r="K115" s="64"/>
      <c r="L115" s="64"/>
      <c r="M115" s="65"/>
      <c r="N115" s="66">
        <f t="shared" si="6"/>
        <v>0</v>
      </c>
      <c r="O115" s="3"/>
      <c r="P115" s="10"/>
      <c r="Q115" s="33" t="str">
        <f t="shared" si="10"/>
        <v>-</v>
      </c>
      <c r="R115" s="34"/>
      <c r="S115" s="77">
        <f t="shared" si="9"/>
        <v>0</v>
      </c>
      <c r="T115" s="63"/>
      <c r="U115" s="78"/>
      <c r="V115" s="79" t="str">
        <f t="shared" si="7"/>
        <v>-</v>
      </c>
      <c r="W115" s="63"/>
      <c r="X115" s="3"/>
      <c r="Y115" s="3"/>
    </row>
    <row r="116" spans="1:25" hidden="1" x14ac:dyDescent="0.35">
      <c r="A116" s="63"/>
      <c r="B116" s="95"/>
      <c r="C116" s="91"/>
      <c r="D116" s="99"/>
      <c r="E116" s="64"/>
      <c r="F116" s="64"/>
      <c r="G116" s="64"/>
      <c r="H116" s="64"/>
      <c r="I116" s="64"/>
      <c r="J116" s="64"/>
      <c r="K116" s="64"/>
      <c r="L116" s="64"/>
      <c r="M116" s="65"/>
      <c r="N116" s="66">
        <f t="shared" si="6"/>
        <v>0</v>
      </c>
      <c r="O116" s="3"/>
      <c r="P116" s="10"/>
      <c r="Q116" s="33" t="str">
        <f t="shared" si="10"/>
        <v>-</v>
      </c>
      <c r="R116" s="34"/>
      <c r="S116" s="77">
        <f t="shared" si="9"/>
        <v>0</v>
      </c>
      <c r="T116" s="63"/>
      <c r="U116" s="78"/>
      <c r="V116" s="79" t="str">
        <f t="shared" si="7"/>
        <v>-</v>
      </c>
      <c r="W116" s="63"/>
      <c r="X116" s="3"/>
      <c r="Y116" s="3"/>
    </row>
    <row r="117" spans="1:25" hidden="1" x14ac:dyDescent="0.35">
      <c r="A117" s="63"/>
      <c r="B117" s="95"/>
      <c r="C117" s="91"/>
      <c r="D117" s="99"/>
      <c r="E117" s="64"/>
      <c r="F117" s="64"/>
      <c r="G117" s="64"/>
      <c r="H117" s="64"/>
      <c r="I117" s="64"/>
      <c r="J117" s="64"/>
      <c r="K117" s="64"/>
      <c r="L117" s="64"/>
      <c r="M117" s="65"/>
      <c r="N117" s="66">
        <f t="shared" si="6"/>
        <v>0</v>
      </c>
      <c r="O117" s="3"/>
      <c r="P117" s="10"/>
      <c r="Q117" s="33" t="str">
        <f t="shared" si="10"/>
        <v>-</v>
      </c>
      <c r="R117" s="34"/>
      <c r="S117" s="77">
        <f t="shared" si="9"/>
        <v>0</v>
      </c>
      <c r="T117" s="63"/>
      <c r="U117" s="78"/>
      <c r="V117" s="79" t="str">
        <f t="shared" si="7"/>
        <v>-</v>
      </c>
      <c r="W117" s="63"/>
      <c r="X117" s="3"/>
      <c r="Y117" s="3"/>
    </row>
    <row r="118" spans="1:25" hidden="1" x14ac:dyDescent="0.35">
      <c r="A118" s="63"/>
      <c r="B118" s="95"/>
      <c r="C118" s="91"/>
      <c r="D118" s="99"/>
      <c r="E118" s="64"/>
      <c r="F118" s="64"/>
      <c r="G118" s="64"/>
      <c r="H118" s="64"/>
      <c r="I118" s="64"/>
      <c r="J118" s="64"/>
      <c r="K118" s="64"/>
      <c r="L118" s="64"/>
      <c r="M118" s="65"/>
      <c r="N118" s="66">
        <f t="shared" si="6"/>
        <v>0</v>
      </c>
      <c r="O118" s="3"/>
      <c r="P118" s="10"/>
      <c r="Q118" s="33" t="str">
        <f t="shared" si="10"/>
        <v>-</v>
      </c>
      <c r="R118" s="34"/>
      <c r="S118" s="77">
        <f t="shared" si="9"/>
        <v>0</v>
      </c>
      <c r="T118" s="63"/>
      <c r="U118" s="78"/>
      <c r="V118" s="79" t="str">
        <f t="shared" si="7"/>
        <v>-</v>
      </c>
      <c r="W118" s="63"/>
      <c r="X118" s="3"/>
      <c r="Y118" s="3"/>
    </row>
    <row r="119" spans="1:25" hidden="1" x14ac:dyDescent="0.35">
      <c r="A119" s="63"/>
      <c r="B119" s="95"/>
      <c r="C119" s="91"/>
      <c r="D119" s="99"/>
      <c r="E119" s="64"/>
      <c r="F119" s="64"/>
      <c r="G119" s="64"/>
      <c r="H119" s="64"/>
      <c r="I119" s="64"/>
      <c r="J119" s="64"/>
      <c r="K119" s="64"/>
      <c r="L119" s="64"/>
      <c r="M119" s="65"/>
      <c r="N119" s="66">
        <f t="shared" si="6"/>
        <v>0</v>
      </c>
      <c r="O119" s="3"/>
      <c r="P119" s="10"/>
      <c r="Q119" s="33" t="str">
        <f t="shared" si="10"/>
        <v>-</v>
      </c>
      <c r="R119" s="34"/>
      <c r="S119" s="77">
        <f t="shared" si="9"/>
        <v>0</v>
      </c>
      <c r="T119" s="63"/>
      <c r="U119" s="78"/>
      <c r="V119" s="79" t="str">
        <f t="shared" si="7"/>
        <v>-</v>
      </c>
      <c r="W119" s="63"/>
      <c r="X119" s="3"/>
      <c r="Y119" s="3"/>
    </row>
    <row r="120" spans="1:25" x14ac:dyDescent="0.35">
      <c r="A120" s="63"/>
      <c r="B120" s="95"/>
      <c r="C120" s="91"/>
      <c r="D120" s="99"/>
      <c r="E120" s="64"/>
      <c r="F120" s="64"/>
      <c r="G120" s="64"/>
      <c r="H120" s="64"/>
      <c r="I120" s="64"/>
      <c r="J120" s="64"/>
      <c r="K120" s="64"/>
      <c r="L120" s="64"/>
      <c r="M120" s="65"/>
      <c r="N120" s="66">
        <f t="shared" si="6"/>
        <v>0</v>
      </c>
      <c r="O120" s="3"/>
      <c r="P120" s="10"/>
      <c r="Q120" s="33" t="str">
        <f t="shared" si="10"/>
        <v>-</v>
      </c>
      <c r="R120" s="34"/>
      <c r="S120" s="77">
        <f t="shared" si="9"/>
        <v>0</v>
      </c>
      <c r="T120" s="63"/>
      <c r="U120" s="78"/>
      <c r="V120" s="79" t="str">
        <f t="shared" si="7"/>
        <v>-</v>
      </c>
      <c r="W120" s="63"/>
      <c r="X120" s="3"/>
      <c r="Y120" s="3"/>
    </row>
    <row r="121" spans="1:25" x14ac:dyDescent="0.35">
      <c r="A121" s="63"/>
      <c r="B121" s="95"/>
      <c r="C121" s="91"/>
      <c r="D121" s="99"/>
      <c r="E121" s="64"/>
      <c r="F121" s="64"/>
      <c r="G121" s="64"/>
      <c r="H121" s="64"/>
      <c r="I121" s="64"/>
      <c r="J121" s="64"/>
      <c r="K121" s="64"/>
      <c r="L121" s="64"/>
      <c r="M121" s="65"/>
      <c r="N121" s="66">
        <f t="shared" si="6"/>
        <v>0</v>
      </c>
      <c r="O121" s="3"/>
      <c r="P121" s="10"/>
      <c r="Q121" s="33" t="str">
        <f t="shared" si="10"/>
        <v>-</v>
      </c>
      <c r="R121" s="34"/>
      <c r="S121" s="77">
        <f t="shared" si="9"/>
        <v>0</v>
      </c>
      <c r="T121" s="63"/>
      <c r="U121" s="78"/>
      <c r="V121" s="79" t="str">
        <f t="shared" si="7"/>
        <v>-</v>
      </c>
      <c r="W121" s="63"/>
      <c r="X121" s="3"/>
      <c r="Y121" s="3"/>
    </row>
    <row r="122" spans="1:25" x14ac:dyDescent="0.35">
      <c r="A122" s="63"/>
      <c r="B122" s="95"/>
      <c r="C122" s="91"/>
      <c r="D122" s="99"/>
      <c r="E122" s="64"/>
      <c r="F122" s="64"/>
      <c r="G122" s="64"/>
      <c r="H122" s="64"/>
      <c r="I122" s="64"/>
      <c r="J122" s="64"/>
      <c r="K122" s="64"/>
      <c r="L122" s="64"/>
      <c r="M122" s="65"/>
      <c r="N122" s="66">
        <f t="shared" si="6"/>
        <v>0</v>
      </c>
      <c r="O122" s="3"/>
      <c r="P122" s="10"/>
      <c r="Q122" s="33" t="str">
        <f t="shared" si="10"/>
        <v>-</v>
      </c>
      <c r="R122" s="34"/>
      <c r="S122" s="77">
        <f t="shared" si="9"/>
        <v>0</v>
      </c>
      <c r="T122" s="63"/>
      <c r="U122" s="78"/>
      <c r="V122" s="79" t="str">
        <f t="shared" si="7"/>
        <v>-</v>
      </c>
      <c r="W122" s="63"/>
      <c r="X122" s="3"/>
      <c r="Y122" s="3"/>
    </row>
    <row r="123" spans="1:25" ht="15" thickBot="1" x14ac:dyDescent="0.4">
      <c r="A123" s="63"/>
      <c r="B123" s="95"/>
      <c r="C123" s="92"/>
      <c r="D123" s="100"/>
      <c r="E123" s="70"/>
      <c r="F123" s="70"/>
      <c r="G123" s="71"/>
      <c r="H123" s="71"/>
      <c r="I123" s="71"/>
      <c r="J123" s="71"/>
      <c r="K123" s="71"/>
      <c r="L123" s="71"/>
      <c r="M123" s="72"/>
      <c r="N123" s="66">
        <f t="shared" si="6"/>
        <v>0</v>
      </c>
      <c r="O123" s="3"/>
      <c r="P123" s="35"/>
      <c r="Q123" s="36" t="str">
        <f>IF(P123="Y",SUM(N123-(N123/1.2)),"-")</f>
        <v>-</v>
      </c>
      <c r="R123" s="34"/>
      <c r="S123" s="81">
        <f t="shared" si="9"/>
        <v>0</v>
      </c>
      <c r="T123" s="63"/>
      <c r="U123" s="82"/>
      <c r="V123" s="79" t="str">
        <f t="shared" si="7"/>
        <v>-</v>
      </c>
      <c r="W123" s="63"/>
      <c r="X123" s="3"/>
      <c r="Y123" s="3"/>
    </row>
    <row r="124" spans="1:25" ht="15" thickTop="1" x14ac:dyDescent="0.35">
      <c r="A124" s="63"/>
      <c r="B124" s="98"/>
      <c r="C124" s="89"/>
      <c r="D124" s="88"/>
      <c r="E124" s="63"/>
      <c r="F124" s="73" t="s">
        <v>18</v>
      </c>
      <c r="G124" s="74">
        <f>SUM(G9:G123)</f>
        <v>6864.59</v>
      </c>
      <c r="H124" s="74">
        <f>SUM(H9:H123)</f>
        <v>50</v>
      </c>
      <c r="I124" s="74">
        <f>SUM(I9:I123)</f>
        <v>188.07999999999998</v>
      </c>
      <c r="J124" s="74">
        <f>SUM(J9:J123)</f>
        <v>1503.04</v>
      </c>
      <c r="K124" s="74">
        <f t="shared" ref="K124:N124" si="11">SUM(K9:K123)</f>
        <v>1105.48</v>
      </c>
      <c r="L124" s="74">
        <f t="shared" si="11"/>
        <v>1557.52</v>
      </c>
      <c r="M124" s="75">
        <f t="shared" si="11"/>
        <v>4810</v>
      </c>
      <c r="N124" s="76">
        <f t="shared" si="11"/>
        <v>16078.709999999997</v>
      </c>
      <c r="O124" s="22"/>
      <c r="P124" s="37"/>
      <c r="Q124" s="38">
        <f>SUM(Q9:Q123)</f>
        <v>364.24333333333334</v>
      </c>
      <c r="R124" s="39"/>
      <c r="S124" s="76">
        <f>SUM(S9:S123)</f>
        <v>15714.466666666665</v>
      </c>
      <c r="T124" s="83"/>
      <c r="U124" s="84"/>
      <c r="V124" s="85">
        <f>SUM(V9:V123)</f>
        <v>14852.539999999997</v>
      </c>
      <c r="W124" s="63"/>
      <c r="X124" s="3"/>
      <c r="Y124" s="3"/>
    </row>
    <row r="125" spans="1:25" x14ac:dyDescent="0.35">
      <c r="A125" s="3"/>
      <c r="B125" s="88"/>
      <c r="C125" s="88"/>
      <c r="D125" s="88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x14ac:dyDescent="0.35">
      <c r="A126" s="3"/>
      <c r="B126" s="88"/>
      <c r="C126" s="88"/>
      <c r="D126" s="88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x14ac:dyDescent="0.35">
      <c r="A127" s="3"/>
      <c r="B127" s="88"/>
      <c r="C127" s="88"/>
      <c r="D127" s="88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</sheetData>
  <mergeCells count="18">
    <mergeCell ref="V5:V6"/>
    <mergeCell ref="H5:H6"/>
    <mergeCell ref="I5:I6"/>
    <mergeCell ref="J5:J6"/>
    <mergeCell ref="K5:K6"/>
    <mergeCell ref="L5:L6"/>
    <mergeCell ref="M5:M6"/>
    <mergeCell ref="N5:N6"/>
    <mergeCell ref="P5:P6"/>
    <mergeCell ref="Q5:Q6"/>
    <mergeCell ref="S5:S6"/>
    <mergeCell ref="U5:U6"/>
    <mergeCell ref="G5:G6"/>
    <mergeCell ref="B5:B6"/>
    <mergeCell ref="C5:C6"/>
    <mergeCell ref="D5:D6"/>
    <mergeCell ref="E5:E6"/>
    <mergeCell ref="F5:F6"/>
  </mergeCells>
  <phoneticPr fontId="10" type="noConversion"/>
  <pageMargins left="0.7" right="0.7" top="0.75" bottom="0.75" header="0.3" footer="0.3"/>
  <pageSetup paperSize="9" scale="63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87C44-CFD5-4E4B-B5B9-71CD3C7A6795}">
  <dimension ref="B2:J16"/>
  <sheetViews>
    <sheetView workbookViewId="0">
      <selection activeCell="I9" sqref="I9"/>
    </sheetView>
  </sheetViews>
  <sheetFormatPr defaultRowHeight="14.5" x14ac:dyDescent="0.35"/>
  <cols>
    <col min="1" max="1" width="2.7265625" customWidth="1"/>
    <col min="2" max="2" width="10.453125" bestFit="1" customWidth="1"/>
    <col min="3" max="3" width="37.7265625" customWidth="1"/>
    <col min="5" max="6" width="20.7265625" customWidth="1"/>
    <col min="7" max="7" width="11.26953125" customWidth="1"/>
    <col min="10" max="10" width="12.7265625" customWidth="1"/>
  </cols>
  <sheetData>
    <row r="2" spans="2:10" ht="31" x14ac:dyDescent="0.7">
      <c r="B2" s="96" t="s">
        <v>85</v>
      </c>
      <c r="C2" s="3"/>
      <c r="D2" s="3"/>
      <c r="E2" s="3"/>
      <c r="F2" s="3"/>
      <c r="G2" s="3"/>
      <c r="H2" s="3"/>
      <c r="I2" s="3"/>
      <c r="J2" s="3"/>
    </row>
    <row r="3" spans="2:10" ht="15" thickBot="1" x14ac:dyDescent="0.4">
      <c r="B3" s="3"/>
      <c r="C3" s="3"/>
      <c r="D3" s="3"/>
      <c r="E3" s="3"/>
      <c r="F3" s="3"/>
      <c r="G3" s="3"/>
      <c r="H3" s="3"/>
      <c r="I3" s="3"/>
      <c r="J3" s="3"/>
    </row>
    <row r="4" spans="2:10" x14ac:dyDescent="0.35">
      <c r="B4" s="177" t="s">
        <v>7</v>
      </c>
      <c r="C4" s="179" t="s">
        <v>64</v>
      </c>
      <c r="D4" s="179" t="s">
        <v>9</v>
      </c>
      <c r="E4" s="175" t="s">
        <v>65</v>
      </c>
      <c r="F4" s="181" t="s">
        <v>66</v>
      </c>
      <c r="G4" s="183" t="s">
        <v>67</v>
      </c>
      <c r="H4" s="86"/>
      <c r="I4" s="185" t="s">
        <v>16</v>
      </c>
      <c r="J4" s="187" t="s">
        <v>68</v>
      </c>
    </row>
    <row r="5" spans="2:10" ht="15" thickBot="1" x14ac:dyDescent="0.4">
      <c r="B5" s="178"/>
      <c r="C5" s="180"/>
      <c r="D5" s="180"/>
      <c r="E5" s="176"/>
      <c r="F5" s="182"/>
      <c r="G5" s="184"/>
      <c r="H5" s="86"/>
      <c r="I5" s="186"/>
      <c r="J5" s="188"/>
    </row>
    <row r="6" spans="2:10" x14ac:dyDescent="0.35">
      <c r="B6" s="9"/>
      <c r="C6" s="5"/>
      <c r="D6" s="5"/>
      <c r="E6" s="5"/>
      <c r="F6" s="5"/>
      <c r="G6" s="6"/>
      <c r="H6" s="3"/>
      <c r="I6" s="7"/>
      <c r="J6" s="8"/>
    </row>
    <row r="7" spans="2:10" x14ac:dyDescent="0.35">
      <c r="B7" s="9"/>
      <c r="C7" s="5"/>
      <c r="D7" s="5"/>
      <c r="E7" s="5"/>
      <c r="F7" s="5"/>
      <c r="G7" s="1"/>
      <c r="H7" s="3"/>
      <c r="I7" s="10"/>
      <c r="J7" s="11"/>
    </row>
    <row r="8" spans="2:10" x14ac:dyDescent="0.35">
      <c r="B8" s="15"/>
      <c r="C8" s="5"/>
      <c r="D8" s="5"/>
      <c r="E8" s="12"/>
      <c r="F8" s="12"/>
      <c r="G8" s="13"/>
      <c r="H8" s="3"/>
      <c r="I8" s="10"/>
      <c r="J8" s="14" t="str">
        <f t="shared" ref="J8:J13" si="0">IF(I8="C",G8,"-")</f>
        <v>-</v>
      </c>
    </row>
    <row r="9" spans="2:10" x14ac:dyDescent="0.35">
      <c r="B9" s="15"/>
      <c r="C9" s="5"/>
      <c r="D9" s="5"/>
      <c r="E9" s="12"/>
      <c r="F9" s="12"/>
      <c r="G9" s="13"/>
      <c r="H9" s="3"/>
      <c r="I9" s="10"/>
      <c r="J9" s="14" t="str">
        <f t="shared" si="0"/>
        <v>-</v>
      </c>
    </row>
    <row r="10" spans="2:10" x14ac:dyDescent="0.35">
      <c r="B10" s="5"/>
      <c r="C10" s="5"/>
      <c r="D10" s="5"/>
      <c r="E10" s="5"/>
      <c r="F10" s="5"/>
      <c r="G10" s="13">
        <f t="shared" ref="G10:G13" si="1">SUM(E10:F10)</f>
        <v>0</v>
      </c>
      <c r="H10" s="3"/>
      <c r="I10" s="10"/>
      <c r="J10" s="14" t="str">
        <f t="shared" si="0"/>
        <v>-</v>
      </c>
    </row>
    <row r="11" spans="2:10" x14ac:dyDescent="0.35">
      <c r="B11" s="5"/>
      <c r="C11" s="5"/>
      <c r="D11" s="5"/>
      <c r="E11" s="5"/>
      <c r="F11" s="5"/>
      <c r="G11" s="13">
        <f t="shared" si="1"/>
        <v>0</v>
      </c>
      <c r="H11" s="3"/>
      <c r="I11" s="10"/>
      <c r="J11" s="14" t="str">
        <f t="shared" si="0"/>
        <v>-</v>
      </c>
    </row>
    <row r="12" spans="2:10" x14ac:dyDescent="0.35">
      <c r="B12" s="5"/>
      <c r="C12" s="5"/>
      <c r="D12" s="5"/>
      <c r="E12" s="5"/>
      <c r="F12" s="5"/>
      <c r="G12" s="13">
        <f t="shared" si="1"/>
        <v>0</v>
      </c>
      <c r="H12" s="3"/>
      <c r="I12" s="10"/>
      <c r="J12" s="14" t="str">
        <f t="shared" si="0"/>
        <v>-</v>
      </c>
    </row>
    <row r="13" spans="2:10" ht="15" thickBot="1" x14ac:dyDescent="0.4">
      <c r="B13" s="16"/>
      <c r="C13" s="16"/>
      <c r="D13" s="16"/>
      <c r="E13" s="17"/>
      <c r="F13" s="17"/>
      <c r="G13" s="18">
        <f t="shared" si="1"/>
        <v>0</v>
      </c>
      <c r="H13" s="3"/>
      <c r="I13" s="10"/>
      <c r="J13" s="14" t="str">
        <f t="shared" si="0"/>
        <v>-</v>
      </c>
    </row>
    <row r="14" spans="2:10" ht="15" thickTop="1" x14ac:dyDescent="0.35">
      <c r="B14" s="3"/>
      <c r="C14" s="3"/>
      <c r="D14" s="19" t="s">
        <v>18</v>
      </c>
      <c r="E14" s="20">
        <f>SUM(E7:E13)</f>
        <v>0</v>
      </c>
      <c r="F14" s="20">
        <f>SUM(F7:F13)</f>
        <v>0</v>
      </c>
      <c r="G14" s="21">
        <f>SUM(G7:G13)</f>
        <v>0</v>
      </c>
      <c r="H14" s="22"/>
      <c r="I14" s="23"/>
      <c r="J14" s="24">
        <f>SUM(J8:J13)</f>
        <v>0</v>
      </c>
    </row>
    <row r="15" spans="2:10" x14ac:dyDescent="0.35">
      <c r="B15" s="3"/>
      <c r="C15" s="3"/>
      <c r="D15" s="3"/>
      <c r="E15" s="3"/>
      <c r="F15" s="3"/>
      <c r="G15" s="3"/>
      <c r="H15" s="3"/>
      <c r="I15" s="3"/>
      <c r="J15" s="3"/>
    </row>
    <row r="16" spans="2:10" x14ac:dyDescent="0.35">
      <c r="B16" s="3"/>
      <c r="C16" s="3"/>
      <c r="D16" s="3"/>
      <c r="E16" s="3"/>
      <c r="F16" s="3"/>
      <c r="G16" s="3"/>
      <c r="H16" s="3"/>
      <c r="I16" s="3"/>
      <c r="J16" s="3"/>
    </row>
  </sheetData>
  <mergeCells count="8">
    <mergeCell ref="F4:F5"/>
    <mergeCell ref="G4:G5"/>
    <mergeCell ref="I4:I5"/>
    <mergeCell ref="J4:J5"/>
    <mergeCell ref="B4:B5"/>
    <mergeCell ref="C4:C5"/>
    <mergeCell ref="D4:D5"/>
    <mergeCell ref="E4:E5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53482-93B4-4D08-A99E-B87197A829FA}">
  <sheetPr>
    <pageSetUpPr fitToPage="1"/>
  </sheetPr>
  <dimension ref="B2:F37"/>
  <sheetViews>
    <sheetView topLeftCell="A21" zoomScale="90" zoomScaleNormal="90" workbookViewId="0">
      <selection activeCell="C16" sqref="C16"/>
    </sheetView>
  </sheetViews>
  <sheetFormatPr defaultRowHeight="14.5" x14ac:dyDescent="0.35"/>
  <cols>
    <col min="1" max="1" width="1.7265625" customWidth="1"/>
    <col min="2" max="2" width="12.81640625" customWidth="1"/>
    <col min="3" max="3" width="36.54296875" customWidth="1"/>
    <col min="4" max="6" width="12.7265625" customWidth="1"/>
  </cols>
  <sheetData>
    <row r="2" spans="2:6" ht="23.5" x14ac:dyDescent="0.55000000000000004">
      <c r="B2" s="2" t="s">
        <v>91</v>
      </c>
    </row>
    <row r="3" spans="2:6" ht="15" customHeight="1" x14ac:dyDescent="0.35">
      <c r="B3" s="87"/>
    </row>
    <row r="4" spans="2:6" ht="15" customHeight="1" x14ac:dyDescent="0.35">
      <c r="B4" s="102" t="s">
        <v>38</v>
      </c>
      <c r="C4" s="87"/>
      <c r="D4" s="119">
        <v>8315.25</v>
      </c>
    </row>
    <row r="5" spans="2:6" s="87" customFormat="1" ht="15" customHeight="1" x14ac:dyDescent="0.25"/>
    <row r="6" spans="2:6" ht="15" customHeight="1" thickBot="1" x14ac:dyDescent="0.4">
      <c r="B6" s="87"/>
      <c r="C6" s="87"/>
      <c r="D6" s="87"/>
      <c r="E6" s="87"/>
      <c r="F6" s="87"/>
    </row>
    <row r="7" spans="2:6" ht="15" customHeight="1" x14ac:dyDescent="0.35">
      <c r="B7" s="203" t="s">
        <v>7</v>
      </c>
      <c r="C7" s="205" t="s">
        <v>41</v>
      </c>
      <c r="D7" s="107" t="s">
        <v>39</v>
      </c>
      <c r="E7" s="205" t="s">
        <v>13</v>
      </c>
      <c r="F7" s="207" t="s">
        <v>42</v>
      </c>
    </row>
    <row r="8" spans="2:6" ht="15" customHeight="1" thickBot="1" x14ac:dyDescent="0.4">
      <c r="B8" s="204"/>
      <c r="C8" s="206"/>
      <c r="D8" s="108" t="s">
        <v>40</v>
      </c>
      <c r="E8" s="206"/>
      <c r="F8" s="208"/>
    </row>
    <row r="9" spans="2:6" ht="15" customHeight="1" x14ac:dyDescent="0.35">
      <c r="B9" s="109"/>
      <c r="C9" s="110"/>
      <c r="D9" s="110"/>
      <c r="E9" s="110"/>
      <c r="F9" s="104"/>
    </row>
    <row r="10" spans="2:6" ht="15" customHeight="1" x14ac:dyDescent="0.35">
      <c r="B10" s="111">
        <v>45748</v>
      </c>
      <c r="C10" s="109" t="s">
        <v>6</v>
      </c>
      <c r="D10" s="109"/>
      <c r="E10" s="110"/>
      <c r="F10" s="105">
        <f>D4</f>
        <v>8315.25</v>
      </c>
    </row>
    <row r="11" spans="2:6" ht="15" customHeight="1" x14ac:dyDescent="0.35">
      <c r="B11" s="111"/>
      <c r="C11" s="110"/>
      <c r="D11" s="110"/>
      <c r="E11" s="112"/>
      <c r="F11" s="105"/>
    </row>
    <row r="12" spans="2:6" ht="15" customHeight="1" x14ac:dyDescent="0.35">
      <c r="B12" s="111"/>
      <c r="C12" s="114" t="s">
        <v>95</v>
      </c>
      <c r="D12" s="110"/>
      <c r="E12" s="150"/>
      <c r="F12" s="105">
        <f>F10</f>
        <v>8315.25</v>
      </c>
    </row>
    <row r="13" spans="2:6" ht="15" customHeight="1" x14ac:dyDescent="0.35">
      <c r="B13" s="111">
        <v>45746</v>
      </c>
      <c r="C13" s="114" t="s">
        <v>93</v>
      </c>
      <c r="D13" s="115">
        <v>0</v>
      </c>
      <c r="E13" s="149">
        <v>24.29</v>
      </c>
      <c r="F13" s="105">
        <f t="shared" ref="F13:F15" si="0">IF(B13=0,0,SUM(F12+D13+E13))</f>
        <v>8339.5400000000009</v>
      </c>
    </row>
    <row r="14" spans="2:6" ht="15" customHeight="1" x14ac:dyDescent="0.35">
      <c r="B14" s="111">
        <v>45777</v>
      </c>
      <c r="C14" s="114" t="s">
        <v>94</v>
      </c>
      <c r="D14" s="115">
        <v>0</v>
      </c>
      <c r="E14" s="116">
        <v>23.58</v>
      </c>
      <c r="F14" s="105">
        <f t="shared" si="0"/>
        <v>8363.1200000000008</v>
      </c>
    </row>
    <row r="15" spans="2:6" ht="15" customHeight="1" x14ac:dyDescent="0.35">
      <c r="B15" s="111">
        <v>45807</v>
      </c>
      <c r="C15" s="110" t="s">
        <v>108</v>
      </c>
      <c r="D15" s="115"/>
      <c r="E15" s="115">
        <v>23.65</v>
      </c>
      <c r="F15" s="105">
        <f t="shared" si="0"/>
        <v>8386.77</v>
      </c>
    </row>
    <row r="16" spans="2:6" ht="15" customHeight="1" x14ac:dyDescent="0.35">
      <c r="B16" s="111">
        <v>45838</v>
      </c>
      <c r="C16" s="110" t="s">
        <v>113</v>
      </c>
      <c r="D16" s="115"/>
      <c r="E16" s="115">
        <v>24.5</v>
      </c>
      <c r="F16" s="105">
        <v>8411.27</v>
      </c>
    </row>
    <row r="17" spans="2:6" ht="15" customHeight="1" x14ac:dyDescent="0.35">
      <c r="B17" s="111"/>
      <c r="C17" s="110"/>
      <c r="D17" s="115"/>
      <c r="E17" s="115"/>
      <c r="F17" s="105">
        <f t="shared" ref="F17:F35" si="1">IF(B17=0,0,SUM(F15+D17+E17))</f>
        <v>0</v>
      </c>
    </row>
    <row r="18" spans="2:6" ht="15" customHeight="1" x14ac:dyDescent="0.35">
      <c r="B18" s="111"/>
      <c r="C18" s="110"/>
      <c r="D18" s="115"/>
      <c r="E18" s="115"/>
      <c r="F18" s="105">
        <f t="shared" si="1"/>
        <v>0</v>
      </c>
    </row>
    <row r="19" spans="2:6" ht="15" customHeight="1" x14ac:dyDescent="0.35">
      <c r="B19" s="111"/>
      <c r="C19" s="110"/>
      <c r="D19" s="115"/>
      <c r="E19" s="115"/>
      <c r="F19" s="105">
        <f t="shared" si="1"/>
        <v>0</v>
      </c>
    </row>
    <row r="20" spans="2:6" ht="15" customHeight="1" x14ac:dyDescent="0.35">
      <c r="B20" s="111"/>
      <c r="C20" s="110"/>
      <c r="D20" s="115"/>
      <c r="E20" s="115"/>
      <c r="F20" s="105">
        <f t="shared" si="1"/>
        <v>0</v>
      </c>
    </row>
    <row r="21" spans="2:6" ht="15" customHeight="1" x14ac:dyDescent="0.35">
      <c r="B21" s="111"/>
      <c r="C21" s="110"/>
      <c r="D21" s="115"/>
      <c r="E21" s="115"/>
      <c r="F21" s="105">
        <f t="shared" si="1"/>
        <v>0</v>
      </c>
    </row>
    <row r="22" spans="2:6" ht="15" customHeight="1" x14ac:dyDescent="0.35">
      <c r="B22" s="111"/>
      <c r="C22" s="110"/>
      <c r="D22" s="115"/>
      <c r="E22" s="115"/>
      <c r="F22" s="105">
        <f t="shared" si="1"/>
        <v>0</v>
      </c>
    </row>
    <row r="23" spans="2:6" ht="15" customHeight="1" x14ac:dyDescent="0.35">
      <c r="B23" s="111"/>
      <c r="C23" s="110"/>
      <c r="D23" s="115"/>
      <c r="E23" s="115"/>
      <c r="F23" s="105">
        <f t="shared" si="1"/>
        <v>0</v>
      </c>
    </row>
    <row r="24" spans="2:6" ht="15" customHeight="1" x14ac:dyDescent="0.35">
      <c r="B24" s="111"/>
      <c r="C24" s="110"/>
      <c r="D24" s="115"/>
      <c r="E24" s="115"/>
      <c r="F24" s="105">
        <f t="shared" si="1"/>
        <v>0</v>
      </c>
    </row>
    <row r="25" spans="2:6" ht="15" customHeight="1" x14ac:dyDescent="0.35">
      <c r="B25" s="111"/>
      <c r="C25" s="110"/>
      <c r="D25" s="115"/>
      <c r="E25" s="115"/>
      <c r="F25" s="105">
        <f t="shared" si="1"/>
        <v>0</v>
      </c>
    </row>
    <row r="26" spans="2:6" ht="15" customHeight="1" x14ac:dyDescent="0.35">
      <c r="B26" s="111"/>
      <c r="C26" s="110"/>
      <c r="D26" s="115"/>
      <c r="E26" s="115"/>
      <c r="F26" s="105">
        <f t="shared" si="1"/>
        <v>0</v>
      </c>
    </row>
    <row r="27" spans="2:6" ht="15" customHeight="1" x14ac:dyDescent="0.35">
      <c r="B27" s="111"/>
      <c r="C27" s="110"/>
      <c r="D27" s="115"/>
      <c r="E27" s="115"/>
      <c r="F27" s="105">
        <f t="shared" si="1"/>
        <v>0</v>
      </c>
    </row>
    <row r="28" spans="2:6" ht="15" customHeight="1" x14ac:dyDescent="0.35">
      <c r="B28" s="111"/>
      <c r="C28" s="110"/>
      <c r="D28" s="115"/>
      <c r="E28" s="115"/>
      <c r="F28" s="105">
        <f t="shared" si="1"/>
        <v>0</v>
      </c>
    </row>
    <row r="29" spans="2:6" ht="15" customHeight="1" x14ac:dyDescent="0.35">
      <c r="B29" s="111"/>
      <c r="C29" s="110"/>
      <c r="D29" s="115"/>
      <c r="E29" s="115"/>
      <c r="F29" s="105">
        <f t="shared" si="1"/>
        <v>0</v>
      </c>
    </row>
    <row r="30" spans="2:6" ht="15" customHeight="1" x14ac:dyDescent="0.35">
      <c r="B30" s="111"/>
      <c r="C30" s="110"/>
      <c r="D30" s="115"/>
      <c r="E30" s="115"/>
      <c r="F30" s="105">
        <f t="shared" si="1"/>
        <v>0</v>
      </c>
    </row>
    <row r="31" spans="2:6" x14ac:dyDescent="0.35">
      <c r="B31" s="111"/>
      <c r="C31" s="110"/>
      <c r="D31" s="115"/>
      <c r="E31" s="115"/>
      <c r="F31" s="105">
        <f t="shared" si="1"/>
        <v>0</v>
      </c>
    </row>
    <row r="32" spans="2:6" x14ac:dyDescent="0.35">
      <c r="B32" s="111"/>
      <c r="C32" s="110"/>
      <c r="D32" s="115"/>
      <c r="E32" s="115"/>
      <c r="F32" s="105">
        <f t="shared" si="1"/>
        <v>0</v>
      </c>
    </row>
    <row r="33" spans="2:6" x14ac:dyDescent="0.35">
      <c r="B33" s="111"/>
      <c r="C33" s="110"/>
      <c r="D33" s="115"/>
      <c r="E33" s="115"/>
      <c r="F33" s="105">
        <f t="shared" si="1"/>
        <v>0</v>
      </c>
    </row>
    <row r="34" spans="2:6" x14ac:dyDescent="0.35">
      <c r="B34" s="111"/>
      <c r="C34" s="110"/>
      <c r="D34" s="115"/>
      <c r="E34" s="115"/>
      <c r="F34" s="105">
        <f t="shared" si="1"/>
        <v>0</v>
      </c>
    </row>
    <row r="35" spans="2:6" x14ac:dyDescent="0.35">
      <c r="B35" s="111"/>
      <c r="C35" s="110"/>
      <c r="D35" s="115"/>
      <c r="E35" s="115"/>
      <c r="F35" s="105">
        <f t="shared" si="1"/>
        <v>0</v>
      </c>
    </row>
    <row r="36" spans="2:6" ht="15" thickBot="1" x14ac:dyDescent="0.4">
      <c r="B36" s="117"/>
      <c r="C36" s="117"/>
      <c r="D36" s="118"/>
      <c r="E36" s="118"/>
      <c r="F36" s="106"/>
    </row>
    <row r="37" spans="2:6" ht="15" thickTop="1" x14ac:dyDescent="0.35">
      <c r="B37" s="3"/>
      <c r="C37" s="3"/>
      <c r="D37" s="20">
        <f>SUM(D10:D36)</f>
        <v>0</v>
      </c>
      <c r="E37" s="20">
        <f>SUM(E10:E36)</f>
        <v>96.02</v>
      </c>
      <c r="F37" s="20">
        <f>F10+E37</f>
        <v>8411.27</v>
      </c>
    </row>
  </sheetData>
  <mergeCells count="4">
    <mergeCell ref="B7:B8"/>
    <mergeCell ref="C7:C8"/>
    <mergeCell ref="E7:E8"/>
    <mergeCell ref="F7:F8"/>
  </mergeCells>
  <pageMargins left="0.7" right="0.7" top="0.75" bottom="0.75" header="0.3" footer="0.3"/>
  <pageSetup paperSize="9" scale="98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2E625-D52A-4654-9753-D392FA843823}">
  <dimension ref="B2:H33"/>
  <sheetViews>
    <sheetView topLeftCell="A5" zoomScale="90" zoomScaleNormal="90" workbookViewId="0">
      <selection activeCell="F16" sqref="F16"/>
    </sheetView>
  </sheetViews>
  <sheetFormatPr defaultRowHeight="14.5" x14ac:dyDescent="0.35"/>
  <cols>
    <col min="1" max="1" width="1.7265625" customWidth="1"/>
    <col min="2" max="2" width="12.81640625" customWidth="1"/>
    <col min="3" max="3" width="36.54296875" customWidth="1"/>
    <col min="4" max="6" width="12.7265625" customWidth="1"/>
  </cols>
  <sheetData>
    <row r="2" spans="2:6" ht="23.5" x14ac:dyDescent="0.55000000000000004">
      <c r="B2" s="2" t="s">
        <v>92</v>
      </c>
    </row>
    <row r="3" spans="2:6" ht="15" customHeight="1" x14ac:dyDescent="0.35">
      <c r="B3" s="87"/>
    </row>
    <row r="4" spans="2:6" ht="15" customHeight="1" x14ac:dyDescent="0.35">
      <c r="B4" s="102" t="s">
        <v>38</v>
      </c>
      <c r="C4" s="87"/>
      <c r="D4" s="119">
        <v>21225.99</v>
      </c>
    </row>
    <row r="5" spans="2:6" s="87" customFormat="1" ht="15" customHeight="1" x14ac:dyDescent="0.25"/>
    <row r="6" spans="2:6" ht="15" customHeight="1" thickBot="1" x14ac:dyDescent="0.4">
      <c r="B6" s="87"/>
      <c r="C6" s="87"/>
      <c r="D6" s="87"/>
      <c r="E6" s="87"/>
      <c r="F6" s="87"/>
    </row>
    <row r="7" spans="2:6" ht="15" customHeight="1" x14ac:dyDescent="0.35">
      <c r="B7" s="203" t="s">
        <v>7</v>
      </c>
      <c r="C7" s="205" t="s">
        <v>41</v>
      </c>
      <c r="D7" s="107" t="s">
        <v>39</v>
      </c>
      <c r="E7" s="205" t="s">
        <v>13</v>
      </c>
      <c r="F7" s="207" t="s">
        <v>42</v>
      </c>
    </row>
    <row r="8" spans="2:6" ht="15" customHeight="1" thickBot="1" x14ac:dyDescent="0.4">
      <c r="B8" s="204"/>
      <c r="C8" s="206"/>
      <c r="D8" s="108" t="s">
        <v>40</v>
      </c>
      <c r="E8" s="206"/>
      <c r="F8" s="208"/>
    </row>
    <row r="9" spans="2:6" ht="15" customHeight="1" x14ac:dyDescent="0.35">
      <c r="B9" s="109"/>
      <c r="C9" s="110"/>
      <c r="D9" s="110"/>
      <c r="E9" s="110"/>
      <c r="F9" s="104"/>
    </row>
    <row r="10" spans="2:6" ht="15" customHeight="1" x14ac:dyDescent="0.35">
      <c r="B10" s="111">
        <v>45748</v>
      </c>
      <c r="C10" s="109" t="s">
        <v>6</v>
      </c>
      <c r="D10" s="109"/>
      <c r="E10" s="110"/>
      <c r="F10" s="105">
        <f>D4</f>
        <v>21225.99</v>
      </c>
    </row>
    <row r="11" spans="2:6" ht="15" customHeight="1" x14ac:dyDescent="0.35">
      <c r="B11" s="111"/>
      <c r="C11" s="109"/>
      <c r="D11" s="109"/>
      <c r="E11" s="110"/>
      <c r="F11" s="105"/>
    </row>
    <row r="12" spans="2:6" ht="15" customHeight="1" x14ac:dyDescent="0.35">
      <c r="B12" s="111"/>
      <c r="C12" s="110" t="s">
        <v>95</v>
      </c>
      <c r="D12" s="110"/>
      <c r="E12" s="112"/>
      <c r="F12" s="105">
        <f>F10</f>
        <v>21225.99</v>
      </c>
    </row>
    <row r="13" spans="2:6" ht="15" customHeight="1" x14ac:dyDescent="0.35">
      <c r="B13" s="113">
        <v>45746</v>
      </c>
      <c r="C13" s="114" t="s">
        <v>93</v>
      </c>
      <c r="D13" s="115"/>
      <c r="E13" s="151">
        <v>22.53</v>
      </c>
      <c r="F13" s="105">
        <f>IF(B13=0,0,SUM(F12+D13+E13))</f>
        <v>21248.52</v>
      </c>
    </row>
    <row r="14" spans="2:6" ht="15" customHeight="1" x14ac:dyDescent="0.35">
      <c r="B14" s="113">
        <v>45777</v>
      </c>
      <c r="C14" s="114" t="s">
        <v>94</v>
      </c>
      <c r="D14" s="115"/>
      <c r="E14" s="115">
        <v>21.31</v>
      </c>
      <c r="F14" s="105">
        <f>IF(B14=0,0,SUM(F13+D14+E14))</f>
        <v>21269.83</v>
      </c>
    </row>
    <row r="15" spans="2:6" ht="15" customHeight="1" x14ac:dyDescent="0.35">
      <c r="B15" s="113">
        <v>45807</v>
      </c>
      <c r="C15" s="110" t="s">
        <v>109</v>
      </c>
      <c r="D15" s="115"/>
      <c r="E15" s="115">
        <v>19.23</v>
      </c>
      <c r="F15" s="105">
        <f t="shared" ref="F15" si="0">IF(B15=0,0,SUM(F14+D15+E15))</f>
        <v>21289.06</v>
      </c>
    </row>
    <row r="16" spans="2:6" ht="15" customHeight="1" x14ac:dyDescent="0.35">
      <c r="B16" s="113">
        <v>45838</v>
      </c>
      <c r="C16" s="110" t="s">
        <v>114</v>
      </c>
      <c r="D16" s="115"/>
      <c r="E16" s="115">
        <v>19.89</v>
      </c>
      <c r="F16" s="105">
        <f t="shared" ref="F16:F31" si="1">IF(B16=0,0,SUM(F15+D16+E16))</f>
        <v>21308.95</v>
      </c>
    </row>
    <row r="17" spans="2:8" ht="15" customHeight="1" x14ac:dyDescent="0.35">
      <c r="B17" s="113"/>
      <c r="C17" s="110"/>
      <c r="D17" s="115"/>
      <c r="E17" s="115"/>
      <c r="F17" s="105">
        <f t="shared" si="1"/>
        <v>0</v>
      </c>
    </row>
    <row r="18" spans="2:8" ht="15" customHeight="1" x14ac:dyDescent="0.35">
      <c r="B18" s="113"/>
      <c r="C18" s="110"/>
      <c r="D18" s="115"/>
      <c r="E18" s="115"/>
      <c r="F18" s="105">
        <f t="shared" si="1"/>
        <v>0</v>
      </c>
    </row>
    <row r="19" spans="2:8" ht="15" customHeight="1" x14ac:dyDescent="0.35">
      <c r="B19" s="113"/>
      <c r="C19" s="110"/>
      <c r="D19" s="115"/>
      <c r="E19" s="115"/>
      <c r="F19" s="105">
        <f t="shared" si="1"/>
        <v>0</v>
      </c>
    </row>
    <row r="20" spans="2:8" ht="15" customHeight="1" x14ac:dyDescent="0.35">
      <c r="B20" s="113"/>
      <c r="C20" s="110"/>
      <c r="D20" s="115"/>
      <c r="E20" s="115"/>
      <c r="F20" s="105">
        <f t="shared" si="1"/>
        <v>0</v>
      </c>
    </row>
    <row r="21" spans="2:8" ht="15" customHeight="1" x14ac:dyDescent="0.35">
      <c r="B21" s="113"/>
      <c r="C21" s="110"/>
      <c r="D21" s="115"/>
      <c r="E21" s="115"/>
      <c r="F21" s="105">
        <f t="shared" si="1"/>
        <v>0</v>
      </c>
    </row>
    <row r="22" spans="2:8" ht="15" customHeight="1" x14ac:dyDescent="0.35">
      <c r="B22" s="113"/>
      <c r="C22" s="110"/>
      <c r="D22" s="115"/>
      <c r="E22" s="115"/>
      <c r="F22" s="105">
        <f t="shared" si="1"/>
        <v>0</v>
      </c>
    </row>
    <row r="23" spans="2:8" ht="15" customHeight="1" x14ac:dyDescent="0.35">
      <c r="B23" s="113"/>
      <c r="C23" s="110"/>
      <c r="D23" s="115"/>
      <c r="E23" s="115"/>
      <c r="F23" s="105">
        <f t="shared" si="1"/>
        <v>0</v>
      </c>
    </row>
    <row r="24" spans="2:8" ht="15" customHeight="1" x14ac:dyDescent="0.35">
      <c r="B24" s="113"/>
      <c r="C24" s="110"/>
      <c r="D24" s="115"/>
      <c r="E24" s="115"/>
      <c r="F24" s="105">
        <f t="shared" si="1"/>
        <v>0</v>
      </c>
    </row>
    <row r="25" spans="2:8" ht="15" customHeight="1" x14ac:dyDescent="0.35">
      <c r="B25" s="113"/>
      <c r="C25" s="110"/>
      <c r="D25" s="115"/>
      <c r="E25" s="115"/>
      <c r="F25" s="105">
        <f t="shared" si="1"/>
        <v>0</v>
      </c>
    </row>
    <row r="26" spans="2:8" ht="15" customHeight="1" x14ac:dyDescent="0.35">
      <c r="B26" s="113"/>
      <c r="C26" s="110"/>
      <c r="D26" s="115"/>
      <c r="E26" s="115"/>
      <c r="F26" s="105">
        <f t="shared" si="1"/>
        <v>0</v>
      </c>
    </row>
    <row r="27" spans="2:8" x14ac:dyDescent="0.35">
      <c r="B27" s="113"/>
      <c r="C27" s="110"/>
      <c r="D27" s="115"/>
      <c r="E27" s="115"/>
      <c r="F27" s="105">
        <f t="shared" si="1"/>
        <v>0</v>
      </c>
    </row>
    <row r="28" spans="2:8" x14ac:dyDescent="0.35">
      <c r="B28" s="113"/>
      <c r="C28" s="110"/>
      <c r="D28" s="115"/>
      <c r="E28" s="115"/>
      <c r="F28" s="105">
        <f t="shared" si="1"/>
        <v>0</v>
      </c>
      <c r="H28">
        <v>22</v>
      </c>
    </row>
    <row r="29" spans="2:8" x14ac:dyDescent="0.35">
      <c r="B29" s="113"/>
      <c r="C29" s="110"/>
      <c r="D29" s="115"/>
      <c r="E29" s="115"/>
      <c r="F29" s="105">
        <f t="shared" si="1"/>
        <v>0</v>
      </c>
    </row>
    <row r="30" spans="2:8" x14ac:dyDescent="0.35">
      <c r="B30" s="113"/>
      <c r="C30" s="110"/>
      <c r="D30" s="115"/>
      <c r="E30" s="115"/>
      <c r="F30" s="105">
        <f t="shared" si="1"/>
        <v>0</v>
      </c>
    </row>
    <row r="31" spans="2:8" x14ac:dyDescent="0.35">
      <c r="B31" s="113"/>
      <c r="C31" s="110"/>
      <c r="D31" s="115"/>
      <c r="E31" s="115"/>
      <c r="F31" s="105">
        <f t="shared" si="1"/>
        <v>0</v>
      </c>
    </row>
    <row r="32" spans="2:8" ht="15" thickBot="1" x14ac:dyDescent="0.4">
      <c r="B32" s="117"/>
      <c r="C32" s="117"/>
      <c r="D32" s="118"/>
      <c r="E32" s="118"/>
      <c r="F32" s="106"/>
    </row>
    <row r="33" spans="2:6" ht="15" thickTop="1" x14ac:dyDescent="0.35">
      <c r="B33" s="3"/>
      <c r="C33" s="3"/>
      <c r="D33" s="20">
        <f>SUM(D10:D32)</f>
        <v>0</v>
      </c>
      <c r="E33" s="20">
        <f>SUM(E10:E32)</f>
        <v>82.960000000000008</v>
      </c>
      <c r="F33" s="20">
        <f>F10+E33</f>
        <v>21308.95</v>
      </c>
    </row>
  </sheetData>
  <mergeCells count="4">
    <mergeCell ref="E7:E8"/>
    <mergeCell ref="F7:F8"/>
    <mergeCell ref="B7:B8"/>
    <mergeCell ref="C7:C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Bank Reconcile Sheet</vt:lpstr>
      <vt:lpstr>Sheet1</vt:lpstr>
      <vt:lpstr>Receipts</vt:lpstr>
      <vt:lpstr>Payments</vt:lpstr>
      <vt:lpstr>Current_Savings Acc Transfers</vt:lpstr>
      <vt:lpstr>Reserves 95 Act</vt:lpstr>
      <vt:lpstr>Reserves Instant Access 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Clerk</cp:lastModifiedBy>
  <cp:lastPrinted>2025-04-02T10:34:07Z</cp:lastPrinted>
  <dcterms:created xsi:type="dcterms:W3CDTF">2020-04-28T15:35:02Z</dcterms:created>
  <dcterms:modified xsi:type="dcterms:W3CDTF">2025-07-10T12:25:00Z</dcterms:modified>
</cp:coreProperties>
</file>