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lgatefaygate-my.sharepoint.com/personal/clerk_colgatefaygate_com/Documents/Documents/Parish Council Business from 2017-18 onwards/Finance/24-25/reserves/"/>
    </mc:Choice>
  </mc:AlternateContent>
  <xr:revisionPtr revIDLastSave="26" documentId="8_{871E04A2-BF99-49A2-B75D-05C3C6D9B984}" xr6:coauthVersionLast="47" xr6:coauthVersionMax="47" xr10:uidLastSave="{F71E7D5F-B80C-4080-905D-6A4538F575EE}"/>
  <bookViews>
    <workbookView xWindow="-110" yWindow="-110" windowWidth="19420" windowHeight="10300" activeTab="2" xr2:uid="{00000000-000D-0000-FFFF-FFFF00000000}"/>
  </bookViews>
  <sheets>
    <sheet name="Reserve 22-23" sheetId="1" r:id="rId1"/>
    <sheet name="Reserves used 23-24" sheetId="2" r:id="rId2"/>
    <sheet name="Reserves 24-25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3" l="1"/>
  <c r="F25" i="3" l="1"/>
  <c r="F21" i="2"/>
  <c r="F22" i="3"/>
  <c r="F6" i="3"/>
  <c r="F17" i="2"/>
  <c r="C18" i="2"/>
  <c r="C21" i="2" s="1"/>
  <c r="D18" i="2"/>
  <c r="D21" i="2" s="1"/>
  <c r="E18" i="2"/>
  <c r="E21" i="2" s="1"/>
  <c r="F7" i="2"/>
  <c r="F8" i="2"/>
  <c r="F9" i="2"/>
  <c r="F10" i="2"/>
  <c r="F11" i="2"/>
  <c r="F12" i="2"/>
  <c r="F13" i="2"/>
  <c r="F14" i="2"/>
  <c r="F15" i="2"/>
  <c r="F16" i="2"/>
  <c r="F19" i="2"/>
  <c r="F20" i="2"/>
  <c r="F6" i="2"/>
  <c r="B18" i="2"/>
  <c r="B21" i="2" s="1"/>
  <c r="F22" i="1"/>
  <c r="F23" i="1"/>
  <c r="F19" i="1"/>
  <c r="F17" i="1"/>
  <c r="C25" i="1"/>
  <c r="D25" i="1"/>
  <c r="D29" i="1" s="1"/>
  <c r="F18" i="2" l="1"/>
  <c r="C29" i="1"/>
  <c r="E14" i="1" l="1"/>
  <c r="F14" i="1" s="1"/>
  <c r="B26" i="1"/>
  <c r="F24" i="1" l="1"/>
  <c r="F21" i="1"/>
  <c r="F20" i="1"/>
  <c r="F18" i="1"/>
  <c r="F29" i="1" l="1"/>
  <c r="F26" i="1"/>
  <c r="B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 Davies</author>
  </authors>
  <commentList>
    <comment ref="B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Stephen Davies:</t>
        </r>
        <r>
          <rPr>
            <sz val="9"/>
            <color indexed="81"/>
            <rFont val="Tahoma"/>
            <family val="2"/>
          </rPr>
          <t xml:space="preserve">
The copy of last year's </t>
        </r>
      </text>
    </comment>
    <comment ref="C1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Stephen Davies:</t>
        </r>
        <r>
          <rPr>
            <sz val="9"/>
            <color indexed="81"/>
            <rFont val="Tahoma"/>
            <family val="2"/>
          </rPr>
          <t xml:space="preserve">
remove any new income  </t>
        </r>
      </text>
    </comment>
    <comment ref="D1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Stephen Davies:</t>
        </r>
        <r>
          <rPr>
            <sz val="9"/>
            <color indexed="81"/>
            <rFont val="Tahoma"/>
            <family val="2"/>
          </rPr>
          <t xml:space="preserve">
substract any expenditure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 Davies</author>
  </authors>
  <commentList>
    <comment ref="B6" authorId="0" shapeId="0" xr:uid="{70C11448-5152-4A35-8ED5-44278CC6285D}">
      <text>
        <r>
          <rPr>
            <b/>
            <sz val="9"/>
            <color indexed="81"/>
            <rFont val="Tahoma"/>
            <family val="2"/>
          </rPr>
          <t>Stephen Davies:</t>
        </r>
        <r>
          <rPr>
            <sz val="9"/>
            <color indexed="81"/>
            <rFont val="Tahoma"/>
            <family val="2"/>
          </rPr>
          <t xml:space="preserve">
The copy of last year's </t>
        </r>
      </text>
    </comment>
    <comment ref="C6" authorId="0" shapeId="0" xr:uid="{E700EEE4-744C-4EA6-ADD7-8ADAFB6DEE2A}">
      <text>
        <r>
          <rPr>
            <b/>
            <sz val="9"/>
            <color indexed="81"/>
            <rFont val="Tahoma"/>
            <family val="2"/>
          </rPr>
          <t>Stephen Davies:</t>
        </r>
        <r>
          <rPr>
            <sz val="9"/>
            <color indexed="81"/>
            <rFont val="Tahoma"/>
            <family val="2"/>
          </rPr>
          <t xml:space="preserve">
remove any new income  </t>
        </r>
      </text>
    </comment>
    <comment ref="D6" authorId="0" shapeId="0" xr:uid="{6943482C-C152-454B-8389-1344C146FE55}">
      <text>
        <r>
          <rPr>
            <b/>
            <sz val="9"/>
            <color indexed="81"/>
            <rFont val="Tahoma"/>
            <family val="2"/>
          </rPr>
          <t>Stephen Davies:</t>
        </r>
        <r>
          <rPr>
            <sz val="9"/>
            <color indexed="81"/>
            <rFont val="Tahoma"/>
            <family val="2"/>
          </rPr>
          <t xml:space="preserve">
substract any expenditure</t>
        </r>
      </text>
    </comment>
  </commentList>
</comments>
</file>

<file path=xl/sharedStrings.xml><?xml version="1.0" encoding="utf-8"?>
<sst xmlns="http://schemas.openxmlformats.org/spreadsheetml/2006/main" count="115" uniqueCount="62">
  <si>
    <t>Reserves Balances</t>
  </si>
  <si>
    <t>Brought forward</t>
  </si>
  <si>
    <t>Income Per I&amp;E</t>
  </si>
  <si>
    <t>Expenditure per I&amp;E</t>
  </si>
  <si>
    <t>Carried forward</t>
  </si>
  <si>
    <t xml:space="preserve">                    -   </t>
  </si>
  <si>
    <t xml:space="preserve">                -   </t>
  </si>
  <si>
    <t xml:space="preserve">                  -   </t>
  </si>
  <si>
    <t>elections</t>
  </si>
  <si>
    <t xml:space="preserve">Cil- </t>
  </si>
  <si>
    <t>VAS</t>
  </si>
  <si>
    <t>gen highway maintenace</t>
  </si>
  <si>
    <t>Transfers to earmarked reserves</t>
  </si>
  <si>
    <t>Notes</t>
  </si>
  <si>
    <t>Totals</t>
  </si>
  <si>
    <t xml:space="preserve">paperless planning/accessibilty </t>
  </si>
  <si>
    <t>Total Earmarked</t>
  </si>
  <si>
    <t>General Reserve</t>
  </si>
  <si>
    <t>Earmarked Reserves</t>
  </si>
  <si>
    <t>22/23</t>
  </si>
  <si>
    <t>defib maintenance</t>
  </si>
  <si>
    <t>battery, pads, maintenance</t>
  </si>
  <si>
    <t xml:space="preserve">cf 18-19 until hall built.increase for cost of installation. Increase for second noticeboard </t>
  </si>
  <si>
    <t xml:space="preserve">annual shubbery cut back and general maintenace </t>
  </si>
  <si>
    <t>B/f figure in Account on31.3.23</t>
  </si>
  <si>
    <t>instal defib £868,325,cabinets838,shuberry 659</t>
  </si>
  <si>
    <t>b/f  fig in account 31.1.22</t>
  </si>
  <si>
    <t>left over solar panels/new vas solar unit_£500, new unit £3000</t>
  </si>
  <si>
    <t>m</t>
  </si>
  <si>
    <t>Kwv noticeboard/installation</t>
  </si>
  <si>
    <t>shubbery -£671.33</t>
  </si>
  <si>
    <t>vas and solar -£3,289.05</t>
  </si>
  <si>
    <t>left over solar panels/new vas solar unit_£500, new unit £3000. install solar panel £239</t>
  </si>
  <si>
    <t xml:space="preserve"> general highway maintenace </t>
  </si>
  <si>
    <t>first noticeboard purchased and installed 2024 remainder monies for 2nd noticeboard</t>
  </si>
  <si>
    <t>B/f figure in Account on31.3.24</t>
  </si>
  <si>
    <t>shubbery cut back for VAS to be effective</t>
  </si>
  <si>
    <t>kwv -cost towards fittings community hall</t>
  </si>
  <si>
    <t>Nature recovery/sustainability  projects</t>
  </si>
  <si>
    <t>co2 monitors, Wilder horsham projects</t>
  </si>
  <si>
    <t>£1 out rounding up and down over the year</t>
  </si>
  <si>
    <t>building due to commence 2024 or 2028?</t>
  </si>
  <si>
    <t>Agreed 8th april 24</t>
  </si>
  <si>
    <t>Agreed 8th April 24</t>
  </si>
  <si>
    <t>23/24</t>
  </si>
  <si>
    <t>24/25</t>
  </si>
  <si>
    <t>noticeboard on community hall once built</t>
  </si>
  <si>
    <t>purchase of new unit</t>
  </si>
  <si>
    <t>agreed 14th April 2025</t>
  </si>
  <si>
    <t>Fingerposts</t>
  </si>
  <si>
    <t>agreed 14th April 2026</t>
  </si>
  <si>
    <t>building due to commence  2028?</t>
  </si>
  <si>
    <t>Devolution</t>
  </si>
  <si>
    <t>costs to cover devolution</t>
  </si>
  <si>
    <t xml:space="preserve">Colgate VH play equipment </t>
  </si>
  <si>
    <t>earmarked from grantapplication once land ownership is confirmed</t>
  </si>
  <si>
    <t>B/f figure in Account on31.3.25</t>
  </si>
  <si>
    <t xml:space="preserve">new accquired assets x4 requiring maintenace/repairs </t>
  </si>
  <si>
    <t>24-25 Reserves</t>
  </si>
  <si>
    <t>CIL used for the purchase of the defibs</t>
  </si>
  <si>
    <t>Clerk Recruitment cost</t>
  </si>
  <si>
    <t>contingency should a locum be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</si>
</sst>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[$£-809]#,##0.00;\-[$£-809]#,##0.00"/>
  </numFmts>
  <fonts count="16" x14ac:knownFonts="1">
    <font>
      <sz val="11"/>
      <color theme="1"/>
      <name val="Calibri"/>
      <family val="2"/>
      <scheme val="minor"/>
    </font>
    <font>
      <sz val="18"/>
      <name val="Arial"/>
      <family val="2"/>
    </font>
    <font>
      <sz val="12"/>
      <color rgb="FF000000"/>
      <name val="Calibri"/>
      <family val="2"/>
    </font>
    <font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b/>
      <sz val="12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7F2F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2" borderId="1" xfId="0" applyFont="1" applyFill="1" applyBorder="1" applyAlignment="1">
      <alignment horizontal="left" wrapText="1" readingOrder="1"/>
    </xf>
    <xf numFmtId="0" fontId="1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wrapText="1" readingOrder="1"/>
    </xf>
    <xf numFmtId="0" fontId="5" fillId="2" borderId="1" xfId="0" applyFont="1" applyFill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left" wrapText="1" readingOrder="1"/>
    </xf>
    <xf numFmtId="2" fontId="5" fillId="2" borderId="1" xfId="0" applyNumberFormat="1" applyFont="1" applyFill="1" applyBorder="1" applyAlignment="1">
      <alignment horizontal="left" wrapText="1" readingOrder="1"/>
    </xf>
    <xf numFmtId="2" fontId="6" fillId="2" borderId="1" xfId="0" applyNumberFormat="1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0" fillId="3" borderId="0" xfId="0" applyFill="1"/>
    <xf numFmtId="14" fontId="5" fillId="2" borderId="1" xfId="0" applyNumberFormat="1" applyFont="1" applyFill="1" applyBorder="1" applyAlignment="1">
      <alignment horizontal="center" wrapText="1" readingOrder="1"/>
    </xf>
    <xf numFmtId="0" fontId="3" fillId="2" borderId="1" xfId="0" applyFont="1" applyFill="1" applyBorder="1" applyAlignment="1">
      <alignment horizontal="center" wrapText="1" readingOrder="1"/>
    </xf>
    <xf numFmtId="164" fontId="11" fillId="2" borderId="1" xfId="0" applyNumberFormat="1" applyFont="1" applyFill="1" applyBorder="1" applyAlignment="1">
      <alignment horizontal="right" wrapText="1" readingOrder="1"/>
    </xf>
    <xf numFmtId="0" fontId="8" fillId="0" borderId="0" xfId="0" applyFont="1" applyAlignment="1">
      <alignment horizontal="center"/>
    </xf>
    <xf numFmtId="0" fontId="12" fillId="2" borderId="1" xfId="0" applyFont="1" applyFill="1" applyBorder="1" applyAlignment="1">
      <alignment wrapText="1"/>
    </xf>
    <xf numFmtId="164" fontId="11" fillId="2" borderId="1" xfId="0" applyNumberFormat="1" applyFont="1" applyFill="1" applyBorder="1" applyAlignment="1">
      <alignment horizontal="center" wrapText="1" readingOrder="1"/>
    </xf>
    <xf numFmtId="2" fontId="4" fillId="2" borderId="1" xfId="0" applyNumberFormat="1" applyFont="1" applyFill="1" applyBorder="1" applyAlignment="1">
      <alignment horizontal="left" wrapText="1" readingOrder="1"/>
    </xf>
    <xf numFmtId="0" fontId="0" fillId="0" borderId="0" xfId="0" quotePrefix="1" applyAlignment="1">
      <alignment horizontal="right"/>
    </xf>
    <xf numFmtId="2" fontId="5" fillId="0" borderId="0" xfId="0" applyNumberFormat="1" applyFont="1" applyAlignment="1">
      <alignment horizontal="left" wrapText="1" readingOrder="1"/>
    </xf>
    <xf numFmtId="2" fontId="5" fillId="0" borderId="2" xfId="0" quotePrefix="1" applyNumberFormat="1" applyFont="1" applyBorder="1" applyAlignment="1">
      <alignment horizontal="left" wrapText="1" readingOrder="1"/>
    </xf>
    <xf numFmtId="0" fontId="13" fillId="4" borderId="0" xfId="0" applyFont="1" applyFill="1"/>
    <xf numFmtId="0" fontId="0" fillId="0" borderId="0" xfId="0" applyAlignment="1">
      <alignment wrapText="1"/>
    </xf>
    <xf numFmtId="0" fontId="0" fillId="0" borderId="3" xfId="0" applyBorder="1"/>
    <xf numFmtId="0" fontId="8" fillId="0" borderId="3" xfId="0" applyFont="1" applyBorder="1" applyAlignment="1">
      <alignment horizontal="center" wrapText="1"/>
    </xf>
    <xf numFmtId="0" fontId="4" fillId="2" borderId="3" xfId="0" applyFont="1" applyFill="1" applyBorder="1" applyAlignment="1">
      <alignment horizontal="left" wrapText="1" readingOrder="1"/>
    </xf>
    <xf numFmtId="0" fontId="5" fillId="2" borderId="3" xfId="0" applyFont="1" applyFill="1" applyBorder="1" applyAlignment="1">
      <alignment horizontal="center" vertical="center" wrapText="1" readingOrder="1"/>
    </xf>
    <xf numFmtId="0" fontId="0" fillId="0" borderId="3" xfId="0" applyBorder="1" applyAlignment="1">
      <alignment wrapText="1"/>
    </xf>
    <xf numFmtId="0" fontId="3" fillId="2" borderId="3" xfId="0" applyFont="1" applyFill="1" applyBorder="1" applyAlignment="1">
      <alignment wrapText="1"/>
    </xf>
    <xf numFmtId="14" fontId="5" fillId="2" borderId="3" xfId="0" applyNumberFormat="1" applyFont="1" applyFill="1" applyBorder="1" applyAlignment="1">
      <alignment horizontal="center" wrapText="1" readingOrder="1"/>
    </xf>
    <xf numFmtId="0" fontId="3" fillId="2" borderId="3" xfId="0" applyFont="1" applyFill="1" applyBorder="1" applyAlignment="1">
      <alignment horizontal="center" wrapText="1" readingOrder="1"/>
    </xf>
    <xf numFmtId="0" fontId="7" fillId="3" borderId="3" xfId="0" applyFont="1" applyFill="1" applyBorder="1" applyAlignment="1">
      <alignment wrapText="1"/>
    </xf>
    <xf numFmtId="0" fontId="7" fillId="3" borderId="3" xfId="0" applyFont="1" applyFill="1" applyBorder="1" applyAlignment="1">
      <alignment horizontal="left" wrapText="1"/>
    </xf>
    <xf numFmtId="0" fontId="0" fillId="3" borderId="3" xfId="0" applyFill="1" applyBorder="1" applyAlignment="1">
      <alignment wrapText="1"/>
    </xf>
    <xf numFmtId="2" fontId="4" fillId="2" borderId="3" xfId="0" applyNumberFormat="1" applyFont="1" applyFill="1" applyBorder="1" applyAlignment="1">
      <alignment horizontal="left" wrapText="1" readingOrder="1"/>
    </xf>
    <xf numFmtId="164" fontId="11" fillId="2" borderId="3" xfId="0" applyNumberFormat="1" applyFont="1" applyFill="1" applyBorder="1" applyAlignment="1">
      <alignment horizontal="right" wrapText="1" readingOrder="1"/>
    </xf>
    <xf numFmtId="2" fontId="5" fillId="0" borderId="3" xfId="0" quotePrefix="1" applyNumberFormat="1" applyFont="1" applyBorder="1" applyAlignment="1">
      <alignment horizontal="left" wrapText="1" readingOrder="1"/>
    </xf>
    <xf numFmtId="2" fontId="5" fillId="2" borderId="3" xfId="0" applyNumberFormat="1" applyFont="1" applyFill="1" applyBorder="1" applyAlignment="1">
      <alignment horizontal="left" wrapText="1" readingOrder="1"/>
    </xf>
    <xf numFmtId="0" fontId="13" fillId="4" borderId="3" xfId="0" applyFont="1" applyFill="1" applyBorder="1"/>
    <xf numFmtId="2" fontId="5" fillId="0" borderId="3" xfId="0" applyNumberFormat="1" applyFont="1" applyBorder="1" applyAlignment="1">
      <alignment horizontal="left" wrapText="1" readingOrder="1"/>
    </xf>
    <xf numFmtId="2" fontId="6" fillId="2" borderId="3" xfId="0" applyNumberFormat="1" applyFont="1" applyFill="1" applyBorder="1" applyAlignment="1">
      <alignment wrapText="1"/>
    </xf>
    <xf numFmtId="0" fontId="0" fillId="4" borderId="3" xfId="0" applyFill="1" applyBorder="1"/>
    <xf numFmtId="0" fontId="5" fillId="2" borderId="3" xfId="0" applyFont="1" applyFill="1" applyBorder="1" applyAlignment="1">
      <alignment horizontal="left" wrapText="1" readingOrder="1"/>
    </xf>
    <xf numFmtId="0" fontId="2" fillId="2" borderId="3" xfId="0" applyFont="1" applyFill="1" applyBorder="1" applyAlignment="1">
      <alignment horizontal="left" wrapText="1" readingOrder="1"/>
    </xf>
    <xf numFmtId="0" fontId="1" fillId="2" borderId="3" xfId="0" applyFont="1" applyFill="1" applyBorder="1" applyAlignment="1">
      <alignment wrapText="1"/>
    </xf>
    <xf numFmtId="0" fontId="12" fillId="2" borderId="3" xfId="0" applyFont="1" applyFill="1" applyBorder="1" applyAlignment="1">
      <alignment wrapText="1"/>
    </xf>
    <xf numFmtId="0" fontId="0" fillId="5" borderId="0" xfId="0" applyFill="1"/>
    <xf numFmtId="14" fontId="0" fillId="4" borderId="3" xfId="0" applyNumberFormat="1" applyFill="1" applyBorder="1"/>
    <xf numFmtId="8" fontId="0" fillId="4" borderId="3" xfId="0" applyNumberFormat="1" applyFill="1" applyBorder="1"/>
    <xf numFmtId="0" fontId="0" fillId="6" borderId="3" xfId="0" applyFill="1" applyBorder="1"/>
    <xf numFmtId="8" fontId="15" fillId="4" borderId="3" xfId="0" applyNumberFormat="1" applyFont="1" applyFill="1" applyBorder="1"/>
    <xf numFmtId="0" fontId="15" fillId="4" borderId="3" xfId="0" applyFont="1" applyFill="1" applyBorder="1"/>
    <xf numFmtId="0" fontId="15" fillId="0" borderId="3" xfId="0" applyFont="1" applyBorder="1"/>
    <xf numFmtId="0" fontId="15" fillId="6" borderId="3" xfId="0" applyFont="1" applyFill="1" applyBorder="1"/>
    <xf numFmtId="0" fontId="0" fillId="4" borderId="3" xfId="0" applyFill="1" applyBorder="1" applyAlignment="1">
      <alignment wrapText="1"/>
    </xf>
    <xf numFmtId="0" fontId="0" fillId="4" borderId="3" xfId="0" applyFill="1" applyBorder="1" applyAlignment="1">
      <alignment horizontal="center" vertical="center" wrapText="1"/>
    </xf>
    <xf numFmtId="0" fontId="15" fillId="0" borderId="3" xfId="0" applyFont="1" applyBorder="1" applyAlignment="1">
      <alignment wrapText="1"/>
    </xf>
    <xf numFmtId="0" fontId="15" fillId="4" borderId="3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G33"/>
  <sheetViews>
    <sheetView topLeftCell="A13" zoomScale="78" zoomScaleNormal="78" workbookViewId="0">
      <selection activeCell="D29" sqref="D29"/>
    </sheetView>
  </sheetViews>
  <sheetFormatPr defaultRowHeight="14.5" x14ac:dyDescent="0.35"/>
  <cols>
    <col min="1" max="1" width="36.54296875" customWidth="1"/>
    <col min="2" max="2" width="18.54296875" customWidth="1"/>
    <col min="3" max="3" width="14.81640625" customWidth="1"/>
    <col min="4" max="4" width="15.26953125" customWidth="1"/>
    <col min="5" max="5" width="15.81640625" customWidth="1"/>
    <col min="6" max="6" width="12.81640625" customWidth="1"/>
    <col min="7" max="7" width="28.7265625" customWidth="1"/>
  </cols>
  <sheetData>
    <row r="9" spans="1:7" ht="15" thickBot="1" x14ac:dyDescent="0.4">
      <c r="G9" s="15" t="s">
        <v>13</v>
      </c>
    </row>
    <row r="10" spans="1:7" ht="47" thickBot="1" x14ac:dyDescent="0.4">
      <c r="A10" s="4" t="s">
        <v>0</v>
      </c>
      <c r="B10" s="5" t="s">
        <v>1</v>
      </c>
      <c r="C10" s="5" t="s">
        <v>2</v>
      </c>
      <c r="D10" s="5" t="s">
        <v>3</v>
      </c>
      <c r="E10" s="5" t="s">
        <v>12</v>
      </c>
      <c r="F10" s="5" t="s">
        <v>4</v>
      </c>
    </row>
    <row r="11" spans="1:7" ht="21" customHeight="1" thickBot="1" x14ac:dyDescent="0.4">
      <c r="A11" s="3"/>
      <c r="B11" s="12">
        <v>44652</v>
      </c>
      <c r="C11" s="13" t="s">
        <v>19</v>
      </c>
      <c r="D11" s="13" t="s">
        <v>19</v>
      </c>
      <c r="E11" s="13"/>
      <c r="F11" s="12">
        <v>45016</v>
      </c>
    </row>
    <row r="12" spans="1:7" s="11" customFormat="1" ht="22" customHeight="1" thickBot="1" x14ac:dyDescent="0.55000000000000004">
      <c r="A12" s="9"/>
      <c r="B12" s="10"/>
      <c r="C12" s="10"/>
      <c r="D12" s="10"/>
      <c r="E12" s="9"/>
      <c r="F12" s="9"/>
    </row>
    <row r="13" spans="1:7" s="11" customFormat="1" ht="22" customHeight="1" thickBot="1" x14ac:dyDescent="0.55000000000000004">
      <c r="A13" s="9"/>
      <c r="B13" s="10"/>
      <c r="C13" s="10"/>
      <c r="D13" s="10"/>
      <c r="E13" s="9"/>
      <c r="F13" s="9"/>
    </row>
    <row r="14" spans="1:7" ht="21" customHeight="1" thickBot="1" x14ac:dyDescent="0.4">
      <c r="A14" s="18" t="s">
        <v>17</v>
      </c>
      <c r="B14" s="14">
        <v>13960</v>
      </c>
      <c r="C14" s="14">
        <v>31421</v>
      </c>
      <c r="D14" s="14">
        <v>-24217</v>
      </c>
      <c r="E14" s="14">
        <f>SUM(E17:E25)*-1</f>
        <v>-6000</v>
      </c>
      <c r="F14" s="14">
        <f>SUM(B14:E14)</f>
        <v>15164</v>
      </c>
      <c r="G14" s="21"/>
    </row>
    <row r="15" spans="1:7" ht="21" customHeight="1" thickBot="1" x14ac:dyDescent="0.4">
      <c r="A15" s="7"/>
      <c r="B15" s="14"/>
      <c r="C15" s="22"/>
      <c r="D15" s="14"/>
      <c r="E15" s="14"/>
      <c r="F15" s="14"/>
      <c r="G15" s="20"/>
    </row>
    <row r="16" spans="1:7" ht="21" customHeight="1" thickBot="1" x14ac:dyDescent="0.4">
      <c r="A16" s="8" t="s">
        <v>18</v>
      </c>
      <c r="B16" s="14" t="s">
        <v>5</v>
      </c>
      <c r="C16" s="14"/>
      <c r="D16" s="14"/>
      <c r="E16" s="14"/>
      <c r="F16" s="14" t="s">
        <v>6</v>
      </c>
    </row>
    <row r="17" spans="1:7" ht="21" customHeight="1" thickBot="1" x14ac:dyDescent="0.4">
      <c r="A17" s="7" t="s">
        <v>29</v>
      </c>
      <c r="B17" s="14">
        <v>2700</v>
      </c>
      <c r="C17" s="14"/>
      <c r="D17" s="14"/>
      <c r="E17" s="14">
        <v>2500</v>
      </c>
      <c r="F17" s="14">
        <f t="shared" ref="F17:F24" si="0">SUM(B17:E17)</f>
        <v>5200</v>
      </c>
      <c r="G17" t="s">
        <v>22</v>
      </c>
    </row>
    <row r="18" spans="1:7" ht="21" customHeight="1" thickBot="1" x14ac:dyDescent="0.4">
      <c r="A18" s="7" t="s">
        <v>9</v>
      </c>
      <c r="B18" s="14">
        <v>5749</v>
      </c>
      <c r="C18" s="14"/>
      <c r="D18" s="14">
        <v>-2690</v>
      </c>
      <c r="E18" s="14"/>
      <c r="F18" s="14">
        <f t="shared" si="0"/>
        <v>3059</v>
      </c>
      <c r="G18" t="s">
        <v>25</v>
      </c>
    </row>
    <row r="19" spans="1:7" ht="21" customHeight="1" thickBot="1" x14ac:dyDescent="0.4">
      <c r="A19" s="7" t="s">
        <v>15</v>
      </c>
      <c r="B19" s="14">
        <v>1500</v>
      </c>
      <c r="C19" s="14"/>
      <c r="D19" s="14"/>
      <c r="E19" s="14"/>
      <c r="F19" s="14">
        <f t="shared" si="0"/>
        <v>1500</v>
      </c>
    </row>
    <row r="20" spans="1:7" ht="21" customHeight="1" thickBot="1" x14ac:dyDescent="0.4">
      <c r="A20" s="7" t="s">
        <v>10</v>
      </c>
      <c r="B20" s="14">
        <v>1500</v>
      </c>
      <c r="C20" s="14"/>
      <c r="D20" s="14"/>
      <c r="E20" s="14">
        <v>2500</v>
      </c>
      <c r="F20" s="14">
        <f t="shared" si="0"/>
        <v>4000</v>
      </c>
      <c r="G20" t="s">
        <v>27</v>
      </c>
    </row>
    <row r="21" spans="1:7" ht="21" customHeight="1" thickBot="1" x14ac:dyDescent="0.4">
      <c r="A21" s="7" t="s">
        <v>11</v>
      </c>
      <c r="B21" s="14">
        <v>2000</v>
      </c>
      <c r="C21" s="14"/>
      <c r="D21" s="14"/>
      <c r="E21" s="14"/>
      <c r="F21" s="14">
        <f t="shared" si="0"/>
        <v>2000</v>
      </c>
      <c r="G21" t="s">
        <v>23</v>
      </c>
    </row>
    <row r="22" spans="1:7" ht="21" customHeight="1" thickBot="1" x14ac:dyDescent="0.4">
      <c r="A22" s="7" t="s">
        <v>20</v>
      </c>
      <c r="B22" s="14"/>
      <c r="C22" s="14"/>
      <c r="D22" s="14"/>
      <c r="E22" s="14">
        <v>1000</v>
      </c>
      <c r="F22" s="14">
        <f t="shared" si="0"/>
        <v>1000</v>
      </c>
      <c r="G22" t="s">
        <v>21</v>
      </c>
    </row>
    <row r="23" spans="1:7" ht="21" customHeight="1" thickBot="1" x14ac:dyDescent="0.4">
      <c r="A23" s="7"/>
      <c r="B23" s="14"/>
      <c r="C23" s="14"/>
      <c r="D23" s="14"/>
      <c r="E23" s="14"/>
      <c r="F23" s="14">
        <f t="shared" si="0"/>
        <v>0</v>
      </c>
    </row>
    <row r="24" spans="1:7" ht="21" customHeight="1" thickBot="1" x14ac:dyDescent="0.4">
      <c r="A24" s="7" t="s">
        <v>8</v>
      </c>
      <c r="B24" s="14">
        <v>1000</v>
      </c>
      <c r="C24" s="14"/>
      <c r="D24" s="14"/>
      <c r="E24" s="14"/>
      <c r="F24" s="14">
        <f t="shared" si="0"/>
        <v>1000</v>
      </c>
    </row>
    <row r="25" spans="1:7" ht="21" customHeight="1" thickBot="1" x14ac:dyDescent="0.4">
      <c r="A25" s="6"/>
      <c r="B25" s="14"/>
      <c r="C25" s="14">
        <f>SUM(C17:C24)</f>
        <v>0</v>
      </c>
      <c r="D25" s="14">
        <f>SUM(D18:D24)</f>
        <v>-2690</v>
      </c>
      <c r="E25" s="14"/>
      <c r="F25" s="14"/>
    </row>
    <row r="26" spans="1:7" ht="21" customHeight="1" thickBot="1" x14ac:dyDescent="0.4">
      <c r="A26" s="4" t="s">
        <v>16</v>
      </c>
      <c r="B26" s="14">
        <f>SUM(B17:B25)</f>
        <v>14449</v>
      </c>
      <c r="C26" s="14"/>
      <c r="D26" s="14"/>
      <c r="E26" s="14"/>
      <c r="F26" s="14">
        <f>SUM(F17:F25)</f>
        <v>17759</v>
      </c>
    </row>
    <row r="27" spans="1:7" ht="21" customHeight="1" thickBot="1" x14ac:dyDescent="0.4">
      <c r="A27" s="1"/>
      <c r="B27" s="14"/>
      <c r="C27" s="14"/>
      <c r="D27" s="14"/>
      <c r="E27" s="14"/>
      <c r="F27" s="14"/>
    </row>
    <row r="28" spans="1:7" ht="21" customHeight="1" thickBot="1" x14ac:dyDescent="0.5">
      <c r="A28" s="2"/>
      <c r="B28" s="14"/>
      <c r="C28" s="14"/>
      <c r="D28" s="14"/>
      <c r="E28" s="14"/>
      <c r="F28" s="14"/>
    </row>
    <row r="29" spans="1:7" ht="24" customHeight="1" thickBot="1" x14ac:dyDescent="0.4">
      <c r="A29" s="16" t="s">
        <v>14</v>
      </c>
      <c r="B29" s="14">
        <f>(B14+B26)</f>
        <v>28409</v>
      </c>
      <c r="C29" s="14">
        <f>C14+C25</f>
        <v>31421</v>
      </c>
      <c r="D29" s="14">
        <f>SUM(D14+D25)</f>
        <v>-26907</v>
      </c>
      <c r="E29" s="17" t="s">
        <v>7</v>
      </c>
      <c r="F29" s="14">
        <f>SUM(F14:F25)</f>
        <v>32923</v>
      </c>
      <c r="G29" t="s">
        <v>24</v>
      </c>
    </row>
    <row r="30" spans="1:7" x14ac:dyDescent="0.35">
      <c r="A30" t="s">
        <v>28</v>
      </c>
      <c r="B30" t="s">
        <v>26</v>
      </c>
      <c r="G30" s="19"/>
    </row>
    <row r="32" spans="1:7" x14ac:dyDescent="0.35">
      <c r="A32" t="s">
        <v>30</v>
      </c>
    </row>
    <row r="33" spans="1:1" x14ac:dyDescent="0.35">
      <c r="A33" t="s">
        <v>31</v>
      </c>
    </row>
  </sheetData>
  <pageMargins left="0.7" right="0.7" top="0.75" bottom="0.75" header="0.3" footer="0.3"/>
  <pageSetup paperSize="9" scale="7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43033-09C8-4DE1-A6E5-6DCD767CC884}">
  <sheetPr>
    <pageSetUpPr fitToPage="1"/>
  </sheetPr>
  <dimension ref="A1:L21"/>
  <sheetViews>
    <sheetView topLeftCell="A12" zoomScale="84" zoomScaleNormal="84" workbookViewId="0">
      <selection activeCell="F21" sqref="F21"/>
    </sheetView>
  </sheetViews>
  <sheetFormatPr defaultRowHeight="14.5" x14ac:dyDescent="0.35"/>
  <cols>
    <col min="1" max="1" width="18" customWidth="1"/>
    <col min="2" max="2" width="12" customWidth="1"/>
    <col min="3" max="3" width="15.26953125" customWidth="1"/>
    <col min="4" max="4" width="13.54296875" customWidth="1"/>
    <col min="5" max="5" width="10.81640625" customWidth="1"/>
    <col min="6" max="6" width="12" customWidth="1"/>
    <col min="7" max="7" width="30.08984375" style="23" customWidth="1"/>
    <col min="8" max="8" width="43.36328125" customWidth="1"/>
  </cols>
  <sheetData>
    <row r="1" spans="1:12" x14ac:dyDescent="0.35">
      <c r="A1" s="24"/>
      <c r="B1" s="24"/>
      <c r="C1" s="24"/>
      <c r="D1" s="24"/>
      <c r="E1" s="24"/>
      <c r="F1" s="24"/>
      <c r="G1" s="25" t="s">
        <v>13</v>
      </c>
    </row>
    <row r="2" spans="1:12" ht="62" x14ac:dyDescent="0.35">
      <c r="A2" s="26" t="s">
        <v>0</v>
      </c>
      <c r="B2" s="27" t="s">
        <v>1</v>
      </c>
      <c r="C2" s="27" t="s">
        <v>2</v>
      </c>
      <c r="D2" s="27" t="s">
        <v>3</v>
      </c>
      <c r="E2" s="27" t="s">
        <v>12</v>
      </c>
      <c r="F2" s="27" t="s">
        <v>4</v>
      </c>
      <c r="G2" s="28"/>
    </row>
    <row r="3" spans="1:12" ht="15.5" x14ac:dyDescent="0.35">
      <c r="A3" s="29"/>
      <c r="B3" s="30">
        <v>45017</v>
      </c>
      <c r="C3" s="31" t="s">
        <v>44</v>
      </c>
      <c r="D3" s="31" t="s">
        <v>44</v>
      </c>
      <c r="E3" s="31"/>
      <c r="F3" s="30">
        <v>45382</v>
      </c>
      <c r="G3" s="28"/>
    </row>
    <row r="4" spans="1:12" ht="21" x14ac:dyDescent="0.5">
      <c r="A4" s="32"/>
      <c r="B4" s="33"/>
      <c r="C4" s="33"/>
      <c r="D4" s="33"/>
      <c r="E4" s="32"/>
      <c r="F4" s="32"/>
      <c r="G4" s="34"/>
      <c r="H4" s="11"/>
      <c r="I4" s="11"/>
      <c r="J4" s="11"/>
      <c r="K4" s="11"/>
      <c r="L4" s="11"/>
    </row>
    <row r="5" spans="1:12" ht="21" x14ac:dyDescent="0.5">
      <c r="A5" s="32"/>
      <c r="B5" s="33"/>
      <c r="C5" s="33"/>
      <c r="D5" s="33"/>
      <c r="E5" s="32"/>
      <c r="F5" s="32"/>
      <c r="G5" s="34"/>
      <c r="H5" s="11"/>
      <c r="I5" s="11"/>
      <c r="J5" s="11"/>
      <c r="K5" s="11"/>
      <c r="L5" s="11"/>
    </row>
    <row r="6" spans="1:12" ht="15.5" x14ac:dyDescent="0.35">
      <c r="A6" s="35" t="s">
        <v>17</v>
      </c>
      <c r="B6" s="36">
        <v>15164</v>
      </c>
      <c r="C6" s="36">
        <v>34736</v>
      </c>
      <c r="D6" s="36">
        <v>-27200</v>
      </c>
      <c r="E6" s="36">
        <v>-5000</v>
      </c>
      <c r="F6" s="36">
        <f>SUM(B6:E6)</f>
        <v>17700</v>
      </c>
      <c r="G6" s="37"/>
    </row>
    <row r="7" spans="1:12" ht="15.5" x14ac:dyDescent="0.35">
      <c r="A7" s="38"/>
      <c r="B7" s="36"/>
      <c r="C7" s="39"/>
      <c r="D7" s="36"/>
      <c r="E7" s="36"/>
      <c r="F7" s="36">
        <f t="shared" ref="F7:F20" si="0">SUM(B7:E7)</f>
        <v>0</v>
      </c>
      <c r="G7" s="40"/>
    </row>
    <row r="8" spans="1:12" ht="31" x14ac:dyDescent="0.35">
      <c r="A8" s="41" t="s">
        <v>18</v>
      </c>
      <c r="B8" s="36" t="s">
        <v>5</v>
      </c>
      <c r="C8" s="36"/>
      <c r="D8" s="36"/>
      <c r="E8" s="36"/>
      <c r="F8" s="36">
        <f t="shared" si="0"/>
        <v>0</v>
      </c>
      <c r="G8" s="28"/>
    </row>
    <row r="9" spans="1:12" ht="46.5" x14ac:dyDescent="0.35">
      <c r="A9" s="38" t="s">
        <v>29</v>
      </c>
      <c r="B9" s="36">
        <v>5200</v>
      </c>
      <c r="C9" s="36"/>
      <c r="D9" s="36">
        <v>-2269</v>
      </c>
      <c r="E9" s="36"/>
      <c r="F9" s="36">
        <f t="shared" si="0"/>
        <v>2931</v>
      </c>
      <c r="G9" s="28" t="s">
        <v>34</v>
      </c>
    </row>
    <row r="10" spans="1:12" ht="29" x14ac:dyDescent="0.35">
      <c r="A10" s="38" t="s">
        <v>9</v>
      </c>
      <c r="B10" s="36">
        <v>3059</v>
      </c>
      <c r="C10" s="36"/>
      <c r="D10" s="36">
        <v>-671</v>
      </c>
      <c r="E10" s="36"/>
      <c r="F10" s="36">
        <f t="shared" si="0"/>
        <v>2388</v>
      </c>
      <c r="G10" s="28" t="s">
        <v>36</v>
      </c>
    </row>
    <row r="11" spans="1:12" ht="46.5" x14ac:dyDescent="0.35">
      <c r="A11" s="38" t="s">
        <v>15</v>
      </c>
      <c r="B11" s="36">
        <v>1500</v>
      </c>
      <c r="C11" s="36"/>
      <c r="D11" s="36"/>
      <c r="E11" s="36"/>
      <c r="F11" s="36">
        <f t="shared" si="0"/>
        <v>1500</v>
      </c>
      <c r="G11" s="28"/>
    </row>
    <row r="12" spans="1:12" ht="43.5" x14ac:dyDescent="0.35">
      <c r="A12" s="38" t="s">
        <v>10</v>
      </c>
      <c r="B12" s="36">
        <v>4000</v>
      </c>
      <c r="C12" s="36"/>
      <c r="D12" s="36">
        <v>-3539</v>
      </c>
      <c r="E12" s="36">
        <v>1000</v>
      </c>
      <c r="F12" s="36">
        <f t="shared" si="0"/>
        <v>1461</v>
      </c>
      <c r="G12" s="28" t="s">
        <v>32</v>
      </c>
      <c r="H12" s="47" t="s">
        <v>42</v>
      </c>
    </row>
    <row r="13" spans="1:12" ht="31" x14ac:dyDescent="0.35">
      <c r="A13" s="38" t="s">
        <v>11</v>
      </c>
      <c r="B13" s="36">
        <v>2000</v>
      </c>
      <c r="C13" s="36"/>
      <c r="D13" s="42"/>
      <c r="E13" s="36"/>
      <c r="F13" s="36">
        <f t="shared" si="0"/>
        <v>2000</v>
      </c>
      <c r="G13" s="28" t="s">
        <v>33</v>
      </c>
    </row>
    <row r="14" spans="1:12" ht="15.5" x14ac:dyDescent="0.35">
      <c r="A14" s="38" t="s">
        <v>20</v>
      </c>
      <c r="B14" s="36">
        <v>1000</v>
      </c>
      <c r="C14" s="36"/>
      <c r="D14" s="36"/>
      <c r="E14" s="36"/>
      <c r="F14" s="36">
        <f t="shared" si="0"/>
        <v>1000</v>
      </c>
      <c r="G14" s="28" t="s">
        <v>21</v>
      </c>
    </row>
    <row r="15" spans="1:12" ht="46.5" x14ac:dyDescent="0.35">
      <c r="A15" s="38" t="s">
        <v>37</v>
      </c>
      <c r="B15" s="36"/>
      <c r="C15" s="36"/>
      <c r="D15" s="36"/>
      <c r="E15" s="36">
        <v>3000</v>
      </c>
      <c r="F15" s="36">
        <f t="shared" si="0"/>
        <v>3000</v>
      </c>
      <c r="G15" s="28" t="s">
        <v>41</v>
      </c>
      <c r="H15" s="47" t="s">
        <v>43</v>
      </c>
    </row>
    <row r="16" spans="1:12" ht="15.5" x14ac:dyDescent="0.35">
      <c r="A16" s="38" t="s">
        <v>8</v>
      </c>
      <c r="B16" s="36">
        <v>1000</v>
      </c>
      <c r="C16" s="36"/>
      <c r="D16" s="36"/>
      <c r="E16" s="36"/>
      <c r="F16" s="36">
        <f t="shared" si="0"/>
        <v>1000</v>
      </c>
      <c r="G16" s="28"/>
    </row>
    <row r="17" spans="1:8" ht="46.5" x14ac:dyDescent="0.35">
      <c r="A17" s="43" t="s">
        <v>38</v>
      </c>
      <c r="B17" s="36"/>
      <c r="C17" s="36"/>
      <c r="D17" s="36"/>
      <c r="E17" s="36">
        <v>1000</v>
      </c>
      <c r="F17" s="36">
        <f t="shared" si="0"/>
        <v>1000</v>
      </c>
      <c r="G17" s="28" t="s">
        <v>39</v>
      </c>
      <c r="H17" s="47" t="s">
        <v>42</v>
      </c>
    </row>
    <row r="18" spans="1:8" ht="15.5" x14ac:dyDescent="0.35">
      <c r="A18" s="26" t="s">
        <v>16</v>
      </c>
      <c r="B18" s="36">
        <f>SUM(B9:B17)</f>
        <v>17759</v>
      </c>
      <c r="C18" s="36">
        <f t="shared" ref="C18:F18" si="1">SUM(C9:C17)</f>
        <v>0</v>
      </c>
      <c r="D18" s="36">
        <f t="shared" si="1"/>
        <v>-6479</v>
      </c>
      <c r="E18" s="36">
        <f t="shared" si="1"/>
        <v>5000</v>
      </c>
      <c r="F18" s="36">
        <f t="shared" si="1"/>
        <v>16280</v>
      </c>
      <c r="G18" s="28"/>
    </row>
    <row r="19" spans="1:8" ht="15.5" x14ac:dyDescent="0.35">
      <c r="A19" s="44"/>
      <c r="B19" s="36"/>
      <c r="C19" s="36"/>
      <c r="D19" s="36"/>
      <c r="E19" s="36"/>
      <c r="F19" s="36">
        <f t="shared" si="0"/>
        <v>0</v>
      </c>
      <c r="G19" s="28"/>
    </row>
    <row r="20" spans="1:8" ht="22.5" x14ac:dyDescent="0.45">
      <c r="A20" s="45"/>
      <c r="B20" s="36"/>
      <c r="C20" s="36"/>
      <c r="D20" s="36"/>
      <c r="E20" s="36"/>
      <c r="F20" s="36">
        <f t="shared" si="0"/>
        <v>0</v>
      </c>
      <c r="G20" s="28"/>
    </row>
    <row r="21" spans="1:8" ht="15.5" x14ac:dyDescent="0.35">
      <c r="A21" s="46" t="s">
        <v>14</v>
      </c>
      <c r="B21" s="36">
        <f>(B6+B18)</f>
        <v>32923</v>
      </c>
      <c r="C21" s="36">
        <f t="shared" ref="C21:F21" si="2">(C6+C18)</f>
        <v>34736</v>
      </c>
      <c r="D21" s="36">
        <f t="shared" si="2"/>
        <v>-33679</v>
      </c>
      <c r="E21" s="36">
        <f t="shared" si="2"/>
        <v>0</v>
      </c>
      <c r="F21" s="36">
        <f t="shared" si="2"/>
        <v>33980</v>
      </c>
      <c r="G21" s="28" t="s">
        <v>35</v>
      </c>
      <c r="H21" t="s">
        <v>40</v>
      </c>
    </row>
  </sheetData>
  <pageMargins left="0.7" right="0.7" top="0.75" bottom="0.75" header="0.3" footer="0.3"/>
  <pageSetup paperSize="9" scale="6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D437E-2850-4CBD-9390-88104C86A559}">
  <dimension ref="A1:J25"/>
  <sheetViews>
    <sheetView tabSelected="1" topLeftCell="A17" workbookViewId="0">
      <selection activeCell="F22" sqref="F22"/>
    </sheetView>
  </sheetViews>
  <sheetFormatPr defaultRowHeight="14.5" x14ac:dyDescent="0.35"/>
  <cols>
    <col min="1" max="1" width="15.26953125" customWidth="1"/>
    <col min="2" max="2" width="15.90625" customWidth="1"/>
    <col min="3" max="3" width="14.1796875" customWidth="1"/>
    <col min="4" max="4" width="12.6328125" customWidth="1"/>
    <col min="5" max="5" width="13.6328125" customWidth="1"/>
    <col min="6" max="6" width="13.54296875" customWidth="1"/>
    <col min="7" max="7" width="40" customWidth="1"/>
  </cols>
  <sheetData>
    <row r="1" spans="1:10" x14ac:dyDescent="0.35">
      <c r="A1" s="24" t="s">
        <v>58</v>
      </c>
      <c r="B1" s="24"/>
      <c r="C1" s="24"/>
      <c r="D1" s="24"/>
      <c r="E1" s="24"/>
      <c r="F1" s="24"/>
      <c r="G1" s="24" t="s">
        <v>13</v>
      </c>
      <c r="H1" s="24"/>
      <c r="I1" s="24"/>
      <c r="J1" s="24"/>
    </row>
    <row r="2" spans="1:10" ht="29" x14ac:dyDescent="0.35">
      <c r="A2" s="42" t="s">
        <v>0</v>
      </c>
      <c r="B2" s="42" t="s">
        <v>1</v>
      </c>
      <c r="C2" s="42" t="s">
        <v>2</v>
      </c>
      <c r="D2" s="55" t="s">
        <v>3</v>
      </c>
      <c r="E2" s="56" t="s">
        <v>12</v>
      </c>
      <c r="F2" s="42" t="s">
        <v>4</v>
      </c>
      <c r="G2" s="24"/>
      <c r="H2" s="24"/>
      <c r="I2" s="24"/>
      <c r="J2" s="24"/>
    </row>
    <row r="3" spans="1:10" x14ac:dyDescent="0.35">
      <c r="A3" s="42"/>
      <c r="B3" s="48">
        <v>45383</v>
      </c>
      <c r="C3" s="42" t="s">
        <v>45</v>
      </c>
      <c r="D3" s="42" t="s">
        <v>45</v>
      </c>
      <c r="E3" s="42" t="s">
        <v>45</v>
      </c>
      <c r="F3" s="48">
        <v>45747</v>
      </c>
      <c r="G3" s="24"/>
      <c r="H3" s="24"/>
      <c r="I3" s="24"/>
      <c r="J3" s="24"/>
    </row>
    <row r="4" spans="1:10" x14ac:dyDescent="0.35">
      <c r="A4" s="42"/>
      <c r="B4" s="42"/>
      <c r="C4" s="42"/>
      <c r="D4" s="42"/>
      <c r="E4" s="42"/>
      <c r="F4" s="42"/>
      <c r="G4" s="24"/>
      <c r="H4" s="24"/>
      <c r="I4" s="24"/>
      <c r="J4" s="24"/>
    </row>
    <row r="5" spans="1:10" x14ac:dyDescent="0.35">
      <c r="A5" s="42"/>
      <c r="B5" s="42"/>
      <c r="C5" s="42"/>
      <c r="D5" s="42"/>
      <c r="E5" s="42"/>
      <c r="F5" s="42"/>
      <c r="G5" s="24"/>
      <c r="H5" s="24"/>
      <c r="I5" s="24"/>
      <c r="J5" s="24"/>
    </row>
    <row r="6" spans="1:10" x14ac:dyDescent="0.35">
      <c r="A6" s="42" t="s">
        <v>17</v>
      </c>
      <c r="B6" s="49">
        <v>17700</v>
      </c>
      <c r="C6" s="49">
        <v>37398</v>
      </c>
      <c r="D6" s="49">
        <v>-29837</v>
      </c>
      <c r="E6" s="49">
        <v>-10000</v>
      </c>
      <c r="F6" s="49">
        <f>SUM(B6:E6)</f>
        <v>15261</v>
      </c>
      <c r="G6" s="24"/>
      <c r="H6" s="24"/>
      <c r="I6" s="24"/>
      <c r="J6" s="24"/>
    </row>
    <row r="7" spans="1:10" x14ac:dyDescent="0.35">
      <c r="A7" s="42"/>
      <c r="B7" s="42"/>
      <c r="C7" s="42"/>
      <c r="D7" s="42"/>
      <c r="E7" s="42"/>
      <c r="F7" s="42"/>
      <c r="G7" s="24"/>
      <c r="H7" s="24"/>
      <c r="I7" s="24"/>
      <c r="J7" s="24"/>
    </row>
    <row r="8" spans="1:10" x14ac:dyDescent="0.35">
      <c r="A8" s="52" t="s">
        <v>18</v>
      </c>
      <c r="B8" s="52" t="s">
        <v>5</v>
      </c>
      <c r="C8" s="52"/>
      <c r="D8" s="52"/>
      <c r="E8" s="52"/>
      <c r="F8" s="51">
        <v>0</v>
      </c>
      <c r="G8" s="53"/>
      <c r="H8" s="53"/>
      <c r="I8" s="24"/>
      <c r="J8" s="24"/>
    </row>
    <row r="9" spans="1:10" x14ac:dyDescent="0.35">
      <c r="A9" s="52" t="s">
        <v>29</v>
      </c>
      <c r="B9" s="51">
        <v>2931</v>
      </c>
      <c r="C9" s="52"/>
      <c r="D9" s="52"/>
      <c r="E9" s="52"/>
      <c r="F9" s="51">
        <v>2931</v>
      </c>
      <c r="G9" s="53" t="s">
        <v>46</v>
      </c>
      <c r="H9" s="53"/>
      <c r="I9" s="24"/>
      <c r="J9" s="24"/>
    </row>
    <row r="10" spans="1:10" x14ac:dyDescent="0.35">
      <c r="A10" s="52" t="s">
        <v>9</v>
      </c>
      <c r="B10" s="51">
        <v>2388</v>
      </c>
      <c r="C10" s="52"/>
      <c r="D10" s="51">
        <v>-1328</v>
      </c>
      <c r="E10" s="52"/>
      <c r="F10" s="51">
        <v>1060</v>
      </c>
      <c r="G10" s="53" t="s">
        <v>59</v>
      </c>
      <c r="H10" s="53"/>
      <c r="I10" s="24"/>
      <c r="J10" s="24"/>
    </row>
    <row r="11" spans="1:10" x14ac:dyDescent="0.35">
      <c r="A11" s="52" t="s">
        <v>15</v>
      </c>
      <c r="B11" s="51">
        <v>1500</v>
      </c>
      <c r="C11" s="52"/>
      <c r="D11" s="52"/>
      <c r="E11" s="52"/>
      <c r="F11" s="51">
        <v>1500</v>
      </c>
      <c r="G11" s="53"/>
      <c r="H11" s="53"/>
      <c r="I11" s="24"/>
      <c r="J11" s="24"/>
    </row>
    <row r="12" spans="1:10" x14ac:dyDescent="0.35">
      <c r="A12" s="52" t="s">
        <v>10</v>
      </c>
      <c r="B12" s="51">
        <v>1461</v>
      </c>
      <c r="C12" s="52"/>
      <c r="D12" s="52"/>
      <c r="E12" s="51">
        <v>2000</v>
      </c>
      <c r="F12" s="51">
        <v>3461</v>
      </c>
      <c r="G12" s="53" t="s">
        <v>47</v>
      </c>
      <c r="H12" s="54" t="s">
        <v>48</v>
      </c>
      <c r="I12" s="50"/>
      <c r="J12" s="50"/>
    </row>
    <row r="13" spans="1:10" ht="29" x14ac:dyDescent="0.35">
      <c r="A13" s="52" t="s">
        <v>49</v>
      </c>
      <c r="B13" s="52"/>
      <c r="C13" s="52"/>
      <c r="D13" s="52"/>
      <c r="E13" s="51">
        <v>3000</v>
      </c>
      <c r="F13" s="51">
        <v>3000</v>
      </c>
      <c r="G13" s="57" t="s">
        <v>57</v>
      </c>
      <c r="H13" s="54" t="s">
        <v>50</v>
      </c>
      <c r="I13" s="50"/>
      <c r="J13" s="50"/>
    </row>
    <row r="14" spans="1:10" x14ac:dyDescent="0.35">
      <c r="A14" s="52" t="s">
        <v>11</v>
      </c>
      <c r="B14" s="51">
        <v>2000</v>
      </c>
      <c r="C14" s="52"/>
      <c r="D14" s="52"/>
      <c r="E14" s="52"/>
      <c r="F14" s="51">
        <v>2000</v>
      </c>
      <c r="G14" s="53" t="s">
        <v>33</v>
      </c>
      <c r="H14" s="53"/>
      <c r="I14" s="24"/>
      <c r="J14" s="24"/>
    </row>
    <row r="15" spans="1:10" x14ac:dyDescent="0.35">
      <c r="A15" s="52" t="s">
        <v>20</v>
      </c>
      <c r="B15" s="51">
        <v>1000</v>
      </c>
      <c r="C15" s="52"/>
      <c r="D15" s="52"/>
      <c r="E15" s="52"/>
      <c r="F15" s="51">
        <v>1000</v>
      </c>
      <c r="G15" s="53" t="s">
        <v>21</v>
      </c>
      <c r="H15" s="53"/>
      <c r="I15" s="24"/>
      <c r="J15" s="24"/>
    </row>
    <row r="16" spans="1:10" x14ac:dyDescent="0.35">
      <c r="A16" s="52" t="s">
        <v>37</v>
      </c>
      <c r="B16" s="51">
        <v>3000</v>
      </c>
      <c r="C16" s="52"/>
      <c r="D16" s="52"/>
      <c r="E16" s="51">
        <v>2000</v>
      </c>
      <c r="F16" s="51">
        <v>5000</v>
      </c>
      <c r="G16" s="53" t="s">
        <v>51</v>
      </c>
      <c r="H16" s="54" t="s">
        <v>48</v>
      </c>
      <c r="I16" s="50"/>
      <c r="J16" s="50"/>
    </row>
    <row r="17" spans="1:10" x14ac:dyDescent="0.35">
      <c r="A17" s="52" t="s">
        <v>8</v>
      </c>
      <c r="B17" s="51">
        <v>1000</v>
      </c>
      <c r="C17" s="52"/>
      <c r="D17" s="52"/>
      <c r="E17" s="52"/>
      <c r="F17" s="51">
        <v>1000</v>
      </c>
      <c r="G17" s="53"/>
      <c r="H17" s="53"/>
      <c r="I17" s="24"/>
      <c r="J17" s="24"/>
    </row>
    <row r="18" spans="1:10" x14ac:dyDescent="0.35">
      <c r="A18" s="52" t="s">
        <v>52</v>
      </c>
      <c r="B18" s="52"/>
      <c r="C18" s="52"/>
      <c r="D18" s="52"/>
      <c r="E18" s="51">
        <v>1000</v>
      </c>
      <c r="F18" s="51">
        <v>1000</v>
      </c>
      <c r="G18" s="53" t="s">
        <v>53</v>
      </c>
      <c r="H18" s="54" t="s">
        <v>48</v>
      </c>
      <c r="I18" s="50"/>
      <c r="J18" s="50"/>
    </row>
    <row r="19" spans="1:10" ht="29" x14ac:dyDescent="0.35">
      <c r="A19" s="58" t="s">
        <v>60</v>
      </c>
      <c r="B19" s="52"/>
      <c r="C19" s="52"/>
      <c r="D19" s="52"/>
      <c r="E19" s="51">
        <v>1000</v>
      </c>
      <c r="F19" s="51">
        <v>1000</v>
      </c>
      <c r="G19" s="53" t="s">
        <v>61</v>
      </c>
      <c r="H19" s="54" t="s">
        <v>48</v>
      </c>
      <c r="I19" s="50"/>
      <c r="J19" s="50"/>
    </row>
    <row r="20" spans="1:10" ht="29" x14ac:dyDescent="0.35">
      <c r="A20" s="58" t="s">
        <v>54</v>
      </c>
      <c r="B20" s="52"/>
      <c r="C20" s="52"/>
      <c r="D20" s="52"/>
      <c r="E20" s="51">
        <v>1000</v>
      </c>
      <c r="F20" s="51">
        <v>1000</v>
      </c>
      <c r="G20" s="57" t="s">
        <v>55</v>
      </c>
      <c r="H20" s="54" t="s">
        <v>48</v>
      </c>
      <c r="I20" s="50"/>
      <c r="J20" s="50"/>
    </row>
    <row r="21" spans="1:10" ht="43.5" x14ac:dyDescent="0.35">
      <c r="A21" s="58" t="s">
        <v>38</v>
      </c>
      <c r="B21" s="51">
        <v>1000</v>
      </c>
      <c r="C21" s="52"/>
      <c r="D21" s="52"/>
      <c r="E21" s="52"/>
      <c r="F21" s="51">
        <v>1000</v>
      </c>
      <c r="G21" s="53" t="s">
        <v>39</v>
      </c>
      <c r="H21" s="53"/>
      <c r="I21" s="24"/>
      <c r="J21" s="24"/>
    </row>
    <row r="22" spans="1:10" x14ac:dyDescent="0.35">
      <c r="A22" s="52" t="s">
        <v>16</v>
      </c>
      <c r="B22" s="51">
        <f>SUM(B9:B21)</f>
        <v>16280</v>
      </c>
      <c r="C22" s="51">
        <v>0</v>
      </c>
      <c r="D22" s="51">
        <v>-1328</v>
      </c>
      <c r="E22" s="51">
        <v>10000</v>
      </c>
      <c r="F22" s="51">
        <f>SUM(F8:F21)</f>
        <v>24952</v>
      </c>
      <c r="G22" s="53"/>
      <c r="H22" s="53"/>
      <c r="I22" s="24"/>
      <c r="J22" s="24"/>
    </row>
    <row r="23" spans="1:10" x14ac:dyDescent="0.35">
      <c r="A23" s="52"/>
      <c r="B23" s="52"/>
      <c r="C23" s="52"/>
      <c r="D23" s="52"/>
      <c r="E23" s="52"/>
      <c r="F23" s="51">
        <v>0</v>
      </c>
      <c r="G23" s="53"/>
      <c r="H23" s="53"/>
      <c r="I23" s="24"/>
      <c r="J23" s="24"/>
    </row>
    <row r="24" spans="1:10" x14ac:dyDescent="0.35">
      <c r="A24" s="52"/>
      <c r="B24" s="52"/>
      <c r="C24" s="52"/>
      <c r="D24" s="52"/>
      <c r="E24" s="52"/>
      <c r="F24" s="51">
        <v>0</v>
      </c>
      <c r="G24" s="53"/>
      <c r="H24" s="53"/>
      <c r="I24" s="24"/>
      <c r="J24" s="24"/>
    </row>
    <row r="25" spans="1:10" x14ac:dyDescent="0.35">
      <c r="A25" s="52" t="s">
        <v>14</v>
      </c>
      <c r="B25" s="51">
        <v>33980</v>
      </c>
      <c r="C25" s="51">
        <v>37398</v>
      </c>
      <c r="D25" s="51">
        <v>-31165</v>
      </c>
      <c r="E25" s="51">
        <v>0</v>
      </c>
      <c r="F25" s="51">
        <f>SUM(F6+F22)</f>
        <v>40213</v>
      </c>
      <c r="G25" s="53" t="s">
        <v>56</v>
      </c>
      <c r="H25" s="53"/>
      <c r="I25" s="24"/>
      <c r="J25" s="24"/>
    </row>
  </sheetData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Reserve 22-23</vt:lpstr>
      <vt:lpstr>Reserves used 23-24</vt:lpstr>
      <vt:lpstr>Reserves 24-25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Clerk</cp:lastModifiedBy>
  <cp:lastPrinted>2025-03-23T19:46:45Z</cp:lastPrinted>
  <dcterms:created xsi:type="dcterms:W3CDTF">2020-04-17T17:22:46Z</dcterms:created>
  <dcterms:modified xsi:type="dcterms:W3CDTF">2025-04-04T08:15:59Z</dcterms:modified>
</cp:coreProperties>
</file>